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8"/>
  </bookViews>
  <sheets>
    <sheet name="1 курс" sheetId="1" r:id="rId1"/>
    <sheet name="1 курс (аттестация)" sheetId="2" r:id="rId2"/>
    <sheet name="2 курс" sheetId="3" r:id="rId3"/>
    <sheet name="2 курс (Аттестация)" sheetId="4" r:id="rId4"/>
    <sheet name="3 курс " sheetId="5" r:id="rId5"/>
    <sheet name="3 курс  (аттестация)" sheetId="6" r:id="rId6"/>
    <sheet name="4 курс " sheetId="7" r:id="rId7"/>
    <sheet name="4 курс  (аттестация)" sheetId="8" r:id="rId8"/>
    <sheet name="титул" sheetId="9" r:id="rId9"/>
  </sheets>
  <definedNames>
    <definedName name="_xlnm.Print_Area" localSheetId="0">'1 курс'!$A$1:$AY$36</definedName>
    <definedName name="_xlnm.Print_Area" localSheetId="1">'1 курс (аттестация)'!$A$1:$AX$35</definedName>
    <definedName name="_xlnm.Print_Area" localSheetId="2">'2 курс'!$A$1:$AY$56</definedName>
    <definedName name="_xlnm.Print_Area" localSheetId="3">'2 курс (Аттестация)'!$A$1:$AX$31</definedName>
    <definedName name="_xlnm.Print_Area" localSheetId="4">'3 курс '!$A$1:$AY$56</definedName>
    <definedName name="_xlnm.Print_Area" localSheetId="5">'3 курс  (аттестация)'!$A$1:$AX$32</definedName>
    <definedName name="_xlnm.Print_Area" localSheetId="6">'4 курс '!$A$1:$AY$41</definedName>
    <definedName name="_xlnm.Print_Area" localSheetId="7">'4 курс  (аттестация)'!$A$1:$AY$27</definedName>
  </definedNames>
  <calcPr fullCalcOnLoad="1"/>
</workbook>
</file>

<file path=xl/sharedStrings.xml><?xml version="1.0" encoding="utf-8"?>
<sst xmlns="http://schemas.openxmlformats.org/spreadsheetml/2006/main" count="970" uniqueCount="241">
  <si>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</si>
  <si>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</si>
  <si>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</si>
  <si>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</si>
  <si>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</si>
  <si>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</si>
  <si>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</si>
  <si>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курс 1</t>
  </si>
  <si>
    <t>Индекс</t>
  </si>
  <si>
    <t>ОП.00</t>
  </si>
  <si>
    <t>Общепрофессиональный цикл</t>
  </si>
  <si>
    <t>обяз.уч.</t>
  </si>
  <si>
    <t>сам.р.с.</t>
  </si>
  <si>
    <t>ОП.01</t>
  </si>
  <si>
    <t>ОП.02</t>
  </si>
  <si>
    <t>ОП.03</t>
  </si>
  <si>
    <t>ОП.04</t>
  </si>
  <si>
    <t>ПМ.00</t>
  </si>
  <si>
    <t>Профессиональные модули</t>
  </si>
  <si>
    <t>МДК.02.01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</si>
  <si>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</si>
  <si>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</si>
  <si>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</si>
  <si>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</si>
  <si>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</si>
  <si>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</si>
  <si>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</si>
  <si>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</si>
  <si>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</si>
  <si>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</si>
  <si>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</si>
  <si>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Безопасность жизнедеятельности</t>
  </si>
  <si>
    <t>Учебная практика</t>
  </si>
  <si>
    <t>Физическая культура</t>
  </si>
  <si>
    <t>28 окт-3 нояб</t>
  </si>
  <si>
    <t>30 дек - 5 янв</t>
  </si>
  <si>
    <t>ОП.05</t>
  </si>
  <si>
    <t>ОП.06</t>
  </si>
  <si>
    <t>ОП.07</t>
  </si>
  <si>
    <t>ОП.08</t>
  </si>
  <si>
    <t>ПМ.04</t>
  </si>
  <si>
    <t>МДК.02.02</t>
  </si>
  <si>
    <t>МДК.04.01</t>
  </si>
  <si>
    <t>УП.04</t>
  </si>
  <si>
    <t>ПП.04</t>
  </si>
  <si>
    <t>Общеобразовательный цикл</t>
  </si>
  <si>
    <t>ОД.00</t>
  </si>
  <si>
    <t>ОДБ.01</t>
  </si>
  <si>
    <t>Русский язык</t>
  </si>
  <si>
    <t>ОДБ.02</t>
  </si>
  <si>
    <t>Литература</t>
  </si>
  <si>
    <t>ОДБ.03</t>
  </si>
  <si>
    <t>ОП.09</t>
  </si>
  <si>
    <t>Иностранный язык</t>
  </si>
  <si>
    <t>История</t>
  </si>
  <si>
    <t>ОДБ.04</t>
  </si>
  <si>
    <t>ОДБ.05</t>
  </si>
  <si>
    <t>ОДБ.06</t>
  </si>
  <si>
    <t>ОДБ.07</t>
  </si>
  <si>
    <t>ОДБ.08</t>
  </si>
  <si>
    <t>ОДБ.09</t>
  </si>
  <si>
    <t>Обществознание (включая экономику и право)</t>
  </si>
  <si>
    <t>Химия</t>
  </si>
  <si>
    <t>Биология</t>
  </si>
  <si>
    <t>Физическася культура</t>
  </si>
  <si>
    <t>Основы безопасности жизнедеятельности</t>
  </si>
  <si>
    <t>ОДП.00</t>
  </si>
  <si>
    <t>Профильные дисциплины</t>
  </si>
  <si>
    <t>ОДП.01</t>
  </si>
  <si>
    <t>ОДП.02</t>
  </si>
  <si>
    <t>ОДП.03</t>
  </si>
  <si>
    <t>Математика</t>
  </si>
  <si>
    <t>Информатика и ИКТ</t>
  </si>
  <si>
    <t>Физика</t>
  </si>
  <si>
    <t>26 сент -2 окт</t>
  </si>
  <si>
    <t>Октябрь</t>
  </si>
  <si>
    <t>31 окт-6 нояб</t>
  </si>
  <si>
    <t>28 нояб- 4 дек</t>
  </si>
  <si>
    <t>23дек - 1 янв</t>
  </si>
  <si>
    <t>30 янв -5 февр</t>
  </si>
  <si>
    <t>27 фев- 5 марта</t>
  </si>
  <si>
    <t>27 марта - 2 апр</t>
  </si>
  <si>
    <t>29 мая - 4 июня</t>
  </si>
  <si>
    <t>26 июн - 2 июл</t>
  </si>
  <si>
    <t>29 авг - 4 сент</t>
  </si>
  <si>
    <t>28 авг - 3 сент</t>
  </si>
  <si>
    <t>25 сент -1 окт</t>
  </si>
  <si>
    <t>30 окт-5 нояб</t>
  </si>
  <si>
    <t>27 нояб- 3 дек</t>
  </si>
  <si>
    <t>29 янв -4 февр</t>
  </si>
  <si>
    <t>26 фев- 4 марта</t>
  </si>
  <si>
    <t>26 марта - 1 апр</t>
  </si>
  <si>
    <t>30 апреля - 6 мая</t>
  </si>
  <si>
    <t>28 мая - 3 июня</t>
  </si>
  <si>
    <t>25 июн - 1 июл</t>
  </si>
  <si>
    <t>ОГСЭ.00</t>
  </si>
  <si>
    <t xml:space="preserve">Общий гуманитарный и социально-
экономический цикл
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</si>
  <si>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</si>
  <si>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</si>
  <si>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</si>
  <si>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</si>
  <si>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</si>
  <si>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</si>
  <si>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</si>
  <si>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</si>
  <si>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ЕН.03</t>
  </si>
  <si>
    <t>Информатика</t>
  </si>
  <si>
    <t>Инженерная графика</t>
  </si>
  <si>
    <t>Электротехника и электроника</t>
  </si>
  <si>
    <t>Метрология, стандартизация и сертификация</t>
  </si>
  <si>
    <t>ОГСЭ.05</t>
  </si>
  <si>
    <t>Основы философии</t>
  </si>
  <si>
    <t>Экономическая география зарубежных стран</t>
  </si>
  <si>
    <t>Правовое обеспечение профессиональной деятельности</t>
  </si>
  <si>
    <t>Основы экономики организации</t>
  </si>
  <si>
    <t>Техническая механика</t>
  </si>
  <si>
    <t>Материаловедение</t>
  </si>
  <si>
    <t>ОП.11</t>
  </si>
  <si>
    <t>ПМ.01</t>
  </si>
  <si>
    <t>Подготовка и осуществление технологических процессов сварных конструкций</t>
  </si>
  <si>
    <t>МДК.01.01</t>
  </si>
  <si>
    <t>Технология сварочных работ</t>
  </si>
  <si>
    <t>УП.01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</si>
  <si>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</si>
  <si>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</si>
  <si>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</si>
  <si>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Технология выполнения работ по электросварке на автоматических и полуавтоматических машинах</t>
  </si>
  <si>
    <t>27 авг - 2 сент</t>
  </si>
  <si>
    <t>29 окт-4 нояб</t>
  </si>
  <si>
    <t>26 нояб- 2 дек</t>
  </si>
  <si>
    <t>31 дек - 6 янв</t>
  </si>
  <si>
    <t>28 янв -3 февр</t>
  </si>
  <si>
    <t>25 фев- 3 марта</t>
  </si>
  <si>
    <t>29 апреля - 5 мая</t>
  </si>
  <si>
    <t>27 мая - 2 июня</t>
  </si>
  <si>
    <t>Мировая художественная культура</t>
  </si>
  <si>
    <t>ОГСЭ.06</t>
  </si>
  <si>
    <t>Информационные технологии в профессиональной деятельности</t>
  </si>
  <si>
    <t>Менеджмент</t>
  </si>
  <si>
    <t>Охрана труда</t>
  </si>
  <si>
    <t>ОП.10</t>
  </si>
  <si>
    <t>ОП.12</t>
  </si>
  <si>
    <t>Автоматизация и механизация сварочного производства</t>
  </si>
  <si>
    <t>Производственная  практика</t>
  </si>
  <si>
    <t>ПП.01</t>
  </si>
  <si>
    <t>МДК.01.02</t>
  </si>
  <si>
    <t>Основное оборудование для производства сварных конструкций</t>
  </si>
  <si>
    <t>ПМ.02</t>
  </si>
  <si>
    <t>Разработка технологических процессов и проектирование изделий</t>
  </si>
  <si>
    <t>Основы расчета и проектирования сварных конструкций</t>
  </si>
  <si>
    <t>Основы проектирования технологических процессов</t>
  </si>
  <si>
    <t>Основы организация и планирования производственных работ на сварочном участке</t>
  </si>
  <si>
    <t>26 авг - 1 сент</t>
  </si>
  <si>
    <t>30 сент - 6 окт</t>
  </si>
  <si>
    <t>25 нояб- 1 дек</t>
  </si>
  <si>
    <t>27 янв -2 февр</t>
  </si>
  <si>
    <t>24 фев- 1 марта</t>
  </si>
  <si>
    <t>30 март - 5 апр</t>
  </si>
  <si>
    <t>27 апреля - 3 мая</t>
  </si>
  <si>
    <t>29 июн - 5 июл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</si>
  <si>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</si>
  <si>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</si>
  <si>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</si>
  <si>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</si>
  <si>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УП.03</t>
  </si>
  <si>
    <t>ПП.03</t>
  </si>
  <si>
    <t>УП.02</t>
  </si>
  <si>
    <t>ПП.02</t>
  </si>
  <si>
    <t>УП.05</t>
  </si>
  <si>
    <t>ПП.05</t>
  </si>
  <si>
    <t>ПДП</t>
  </si>
  <si>
    <t>Преддипломная практика</t>
  </si>
  <si>
    <t>1 семестр</t>
  </si>
  <si>
    <t>2 семестр</t>
  </si>
  <si>
    <t>Формы промежуточной аттестации</t>
  </si>
  <si>
    <t>Э</t>
  </si>
  <si>
    <t>ДЗ</t>
  </si>
  <si>
    <t>0/9</t>
  </si>
  <si>
    <t>0/3</t>
  </si>
  <si>
    <t>0/12</t>
  </si>
  <si>
    <t>Условные обозначения</t>
  </si>
  <si>
    <t>формы промежуточной аттестации без учета времени:</t>
  </si>
  <si>
    <t>КР – контрольная работа (есть текущие и итоговые);</t>
  </si>
  <si>
    <t>З – зачет;</t>
  </si>
  <si>
    <t>ДЗ – дифференцированный зачет;</t>
  </si>
  <si>
    <t>формы промежуточной аттестации с учетом времени:</t>
  </si>
  <si>
    <t>Э – экзамен</t>
  </si>
  <si>
    <t>Эк – экзамен квалификационный</t>
  </si>
  <si>
    <t>ГИА (государственная итоговая аттестация)</t>
  </si>
  <si>
    <t>ПД – подготовка дипломной работы (проекта);</t>
  </si>
  <si>
    <t>ЗД – защита дипломной работы (проекта);</t>
  </si>
  <si>
    <t>МЭ – междисциплинарный экзамен.</t>
  </si>
  <si>
    <t>3 семестр</t>
  </si>
  <si>
    <t>4 семестр</t>
  </si>
  <si>
    <t>З</t>
  </si>
  <si>
    <t>Всего аттестаций в неделю</t>
  </si>
  <si>
    <t>0/2</t>
  </si>
  <si>
    <t>7/12</t>
  </si>
  <si>
    <t>2/2</t>
  </si>
  <si>
    <t>1/6</t>
  </si>
  <si>
    <t>4/2</t>
  </si>
  <si>
    <t>5 семестр</t>
  </si>
  <si>
    <t>6 семестр</t>
  </si>
  <si>
    <t>З/З</t>
  </si>
  <si>
    <t>3/3</t>
  </si>
  <si>
    <t>ЭК</t>
  </si>
  <si>
    <t>5/14</t>
  </si>
  <si>
    <t>0/10</t>
  </si>
  <si>
    <t>2/1</t>
  </si>
  <si>
    <t>7 семестр</t>
  </si>
  <si>
    <t>8 семестр</t>
  </si>
  <si>
    <t>ГИА</t>
  </si>
  <si>
    <t>Государственная итоговая аттестация</t>
  </si>
  <si>
    <t>ПД</t>
  </si>
  <si>
    <t>ЗД</t>
  </si>
  <si>
    <t>Эк</t>
  </si>
  <si>
    <t>З/ДЗ</t>
  </si>
  <si>
    <t>1/2</t>
  </si>
  <si>
    <t>4/9</t>
  </si>
  <si>
    <t>5/9</t>
  </si>
  <si>
    <t>номера календарных недель</t>
  </si>
  <si>
    <t>Курс 4</t>
  </si>
  <si>
    <t>курс 4</t>
  </si>
  <si>
    <t>курс 3</t>
  </si>
  <si>
    <t>курс 2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</si>
  <si>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</si>
  <si>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</si>
  <si>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</si>
  <si>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</si>
  <si>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«___»___________________2016г.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</si>
  <si>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</si>
  <si>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</si>
  <si>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- программы подготовки специалистов среднего звена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</si>
  <si>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</si>
  <si>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</si>
  <si>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>по специальности</t>
  </si>
  <si>
    <t>22.02.06 Сварочное производство по программе базовой подготовки</t>
  </si>
  <si>
    <r>
      <t xml:space="preserve">Квалификация: </t>
    </r>
    <r>
      <rPr>
        <sz val="11"/>
        <rFont val="Times New Roman"/>
        <family val="1"/>
      </rPr>
      <t>техник</t>
    </r>
  </si>
  <si>
    <r>
      <t xml:space="preserve">Квалификация по рабочей профессии: </t>
    </r>
    <r>
      <rPr>
        <sz val="11"/>
        <rFont val="Times New Roman"/>
        <family val="1"/>
      </rPr>
      <t>ОКПР 19906 «Электросварщик ручной сварки».</t>
    </r>
  </si>
  <si>
    <r>
      <t>Форма обучения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-  очная</t>
    </r>
  </si>
  <si>
    <r>
      <t>Нормативный срок обучения</t>
    </r>
    <r>
      <rPr>
        <sz val="12"/>
        <rFont val="Times New Roman"/>
        <family val="1"/>
      </rPr>
      <t xml:space="preserve"> –</t>
    </r>
    <r>
      <rPr>
        <sz val="11"/>
        <rFont val="Times New Roman"/>
        <family val="1"/>
      </rPr>
      <t>3 года 10 месяцев на базе основного общего образования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</si>
</sst>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vertical="center" textRotation="90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/>
    </xf>
    <xf numFmtId="0" fontId="2" fillId="6" borderId="15" xfId="0" applyFont="1" applyFill="1" applyBorder="1" applyAlignment="1">
      <alignment/>
    </xf>
    <xf numFmtId="0" fontId="0" fillId="6" borderId="11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0" borderId="18" xfId="0" applyFill="1" applyBorder="1" applyAlignment="1">
      <alignment vertical="center" textRotation="90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2" fillId="6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3" fillId="34" borderId="12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31" xfId="0" applyNumberFormat="1" applyBorder="1" applyAlignment="1">
      <alignment horizontal="center" vertical="center" textRotation="90" wrapText="1"/>
    </xf>
    <xf numFmtId="49" fontId="0" fillId="0" borderId="19" xfId="0" applyNumberForma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view="pageBreakPreview" zoomScaleSheetLayoutView="10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9.125" style="0" customWidth="1"/>
  </cols>
  <sheetData>
    <row r="1" spans="1:51" ht="97.5" customHeight="1">
      <c r="A1" s="79" t="s">
        <v>7</v>
      </c>
      <c r="B1" s="77" t="s">
        <v>8</v>
      </c>
      <c r="C1" s="77" t="s">
        <v>0</v>
      </c>
      <c r="D1" s="77" t="s">
        <v>1</v>
      </c>
      <c r="E1" s="27" t="s">
        <v>84</v>
      </c>
      <c r="F1" s="67" t="s">
        <v>4</v>
      </c>
      <c r="G1" s="67"/>
      <c r="H1" s="67"/>
      <c r="I1" s="27" t="s">
        <v>74</v>
      </c>
      <c r="J1" s="67" t="s">
        <v>75</v>
      </c>
      <c r="K1" s="67"/>
      <c r="L1" s="67"/>
      <c r="M1" s="67"/>
      <c r="N1" s="27" t="s">
        <v>76</v>
      </c>
      <c r="O1" s="67" t="s">
        <v>5</v>
      </c>
      <c r="P1" s="67"/>
      <c r="Q1" s="67"/>
      <c r="R1" s="27" t="s">
        <v>77</v>
      </c>
      <c r="S1" s="67" t="s">
        <v>6</v>
      </c>
      <c r="T1" s="67"/>
      <c r="U1" s="67"/>
      <c r="V1" s="27" t="s">
        <v>78</v>
      </c>
      <c r="W1" s="28" t="s">
        <v>30</v>
      </c>
      <c r="X1" s="68" t="s">
        <v>23</v>
      </c>
      <c r="Y1" s="69"/>
      <c r="Z1" s="69"/>
      <c r="AA1" s="69"/>
      <c r="AB1" s="25" t="s">
        <v>79</v>
      </c>
      <c r="AC1" s="70" t="s">
        <v>24</v>
      </c>
      <c r="AD1" s="70"/>
      <c r="AE1" s="70"/>
      <c r="AF1" s="25" t="s">
        <v>80</v>
      </c>
      <c r="AG1" s="70" t="s">
        <v>25</v>
      </c>
      <c r="AH1" s="70"/>
      <c r="AI1" s="70"/>
      <c r="AJ1" s="25" t="s">
        <v>81</v>
      </c>
      <c r="AK1" s="70" t="s">
        <v>26</v>
      </c>
      <c r="AL1" s="70"/>
      <c r="AM1" s="70"/>
      <c r="AN1" s="70"/>
      <c r="AO1" s="70" t="s">
        <v>27</v>
      </c>
      <c r="AP1" s="70"/>
      <c r="AQ1" s="70"/>
      <c r="AR1" s="70"/>
      <c r="AS1" s="25" t="s">
        <v>82</v>
      </c>
      <c r="AT1" s="70" t="s">
        <v>28</v>
      </c>
      <c r="AU1" s="70"/>
      <c r="AV1" s="70"/>
      <c r="AW1" s="25" t="s">
        <v>83</v>
      </c>
      <c r="AX1" s="25"/>
      <c r="AY1" s="26" t="s">
        <v>29</v>
      </c>
    </row>
    <row r="2" spans="1:51" ht="12.75">
      <c r="A2" s="80"/>
      <c r="B2" s="78"/>
      <c r="C2" s="78"/>
      <c r="D2" s="78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0"/>
      <c r="B3" s="78"/>
      <c r="C3" s="78"/>
      <c r="D3" s="78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0"/>
      <c r="B4" s="78"/>
      <c r="C4" s="78"/>
      <c r="D4" s="78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0"/>
      <c r="B5" s="78"/>
      <c r="C5" s="78"/>
      <c r="D5" s="78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17.25" customHeight="1">
      <c r="A6" s="80"/>
      <c r="B6" s="73" t="s">
        <v>46</v>
      </c>
      <c r="C6" s="83" t="s">
        <v>45</v>
      </c>
      <c r="D6" s="18" t="s">
        <v>11</v>
      </c>
      <c r="E6" s="10">
        <f>E8+E10+E12+E14+E16+E18+E20+E22+E24</f>
        <v>0</v>
      </c>
      <c r="F6" s="10">
        <f>F8+F10+F12+F14+F16+F18+F20+F22+F24</f>
        <v>23</v>
      </c>
      <c r="G6" s="10">
        <f aca="true" t="shared" si="0" ref="G6:V6">G8+G10+G12+G14+G16+G18+G20+G22+G24</f>
        <v>23</v>
      </c>
      <c r="H6" s="10">
        <f t="shared" si="0"/>
        <v>23</v>
      </c>
      <c r="I6" s="10">
        <f t="shared" si="0"/>
        <v>23</v>
      </c>
      <c r="J6" s="10">
        <f t="shared" si="0"/>
        <v>23</v>
      </c>
      <c r="K6" s="10">
        <f t="shared" si="0"/>
        <v>23</v>
      </c>
      <c r="L6" s="10">
        <f t="shared" si="0"/>
        <v>23</v>
      </c>
      <c r="M6" s="10">
        <f t="shared" si="0"/>
        <v>23</v>
      </c>
      <c r="N6" s="10">
        <f t="shared" si="0"/>
        <v>23</v>
      </c>
      <c r="O6" s="10">
        <f t="shared" si="0"/>
        <v>23</v>
      </c>
      <c r="P6" s="10">
        <f t="shared" si="0"/>
        <v>23</v>
      </c>
      <c r="Q6" s="10">
        <f t="shared" si="0"/>
        <v>23</v>
      </c>
      <c r="R6" s="10">
        <f t="shared" si="0"/>
        <v>23</v>
      </c>
      <c r="S6" s="10">
        <f t="shared" si="0"/>
        <v>23</v>
      </c>
      <c r="T6" s="10">
        <f t="shared" si="0"/>
        <v>23</v>
      </c>
      <c r="U6" s="10">
        <f t="shared" si="0"/>
        <v>23</v>
      </c>
      <c r="V6" s="10">
        <f t="shared" si="0"/>
        <v>23</v>
      </c>
      <c r="W6" s="30">
        <f>SUM(W8+W10+W12+W14+W16+W18+W20+W22+W24)</f>
        <v>391</v>
      </c>
      <c r="X6" s="16">
        <f>X8+X10+X12+X14+X16+X18+X20+X22+X24</f>
        <v>0</v>
      </c>
      <c r="Y6" s="10">
        <f aca="true" t="shared" si="1" ref="Y6:AW6">Y8+Y10+Y12+Y14+Y16+Y18+Y20+Y22+Y24</f>
        <v>21</v>
      </c>
      <c r="Z6" s="10">
        <f t="shared" si="1"/>
        <v>21</v>
      </c>
      <c r="AA6" s="10">
        <f t="shared" si="1"/>
        <v>21</v>
      </c>
      <c r="AB6" s="10">
        <f t="shared" si="1"/>
        <v>21</v>
      </c>
      <c r="AC6" s="10">
        <f t="shared" si="1"/>
        <v>21</v>
      </c>
      <c r="AD6" s="10">
        <f t="shared" si="1"/>
        <v>21</v>
      </c>
      <c r="AE6" s="10">
        <f t="shared" si="1"/>
        <v>21</v>
      </c>
      <c r="AF6" s="10">
        <f t="shared" si="1"/>
        <v>21</v>
      </c>
      <c r="AG6" s="10">
        <f t="shared" si="1"/>
        <v>21</v>
      </c>
      <c r="AH6" s="10">
        <f t="shared" si="1"/>
        <v>21</v>
      </c>
      <c r="AI6" s="10">
        <f t="shared" si="1"/>
        <v>21</v>
      </c>
      <c r="AJ6" s="10">
        <f t="shared" si="1"/>
        <v>21</v>
      </c>
      <c r="AK6" s="10">
        <f t="shared" si="1"/>
        <v>21</v>
      </c>
      <c r="AL6" s="10">
        <f t="shared" si="1"/>
        <v>21</v>
      </c>
      <c r="AM6" s="10">
        <f t="shared" si="1"/>
        <v>21</v>
      </c>
      <c r="AN6" s="10">
        <f t="shared" si="1"/>
        <v>21</v>
      </c>
      <c r="AO6" s="10">
        <f t="shared" si="1"/>
        <v>21</v>
      </c>
      <c r="AP6" s="10">
        <f t="shared" si="1"/>
        <v>21</v>
      </c>
      <c r="AQ6" s="10">
        <f t="shared" si="1"/>
        <v>21</v>
      </c>
      <c r="AR6" s="10">
        <f t="shared" si="1"/>
        <v>21</v>
      </c>
      <c r="AS6" s="10">
        <f t="shared" si="1"/>
        <v>21</v>
      </c>
      <c r="AT6" s="10">
        <f t="shared" si="1"/>
        <v>21</v>
      </c>
      <c r="AU6" s="10">
        <f t="shared" si="1"/>
        <v>0</v>
      </c>
      <c r="AV6" s="10">
        <f t="shared" si="1"/>
        <v>0</v>
      </c>
      <c r="AW6" s="10">
        <f t="shared" si="1"/>
        <v>0</v>
      </c>
      <c r="AX6" s="10"/>
      <c r="AY6" s="10">
        <f>SUM(AY8+AY10+AY12+AY14+AY16+AY18+AY20+AY22+AY24)</f>
        <v>462</v>
      </c>
      <c r="AZ6">
        <f>W6+AY6</f>
        <v>853</v>
      </c>
    </row>
    <row r="7" spans="1:52" ht="12.75">
      <c r="A7" s="80"/>
      <c r="B7" s="73"/>
      <c r="C7" s="84"/>
      <c r="D7" s="18" t="s">
        <v>12</v>
      </c>
      <c r="E7" s="10">
        <f>E9+E11+E13+E15+E17+E19+E21+E23+E25</f>
        <v>0</v>
      </c>
      <c r="F7" s="10">
        <f>F9+F11+F13+F15+F17+F19+F21+F23+F25</f>
        <v>12</v>
      </c>
      <c r="G7" s="10">
        <f aca="true" t="shared" si="2" ref="G7:V7">G9+G11+G13+G15+G17+G19+G21+G23+G25</f>
        <v>12</v>
      </c>
      <c r="H7" s="10">
        <f t="shared" si="2"/>
        <v>12</v>
      </c>
      <c r="I7" s="10">
        <f t="shared" si="2"/>
        <v>12</v>
      </c>
      <c r="J7" s="10">
        <f t="shared" si="2"/>
        <v>12</v>
      </c>
      <c r="K7" s="10">
        <f t="shared" si="2"/>
        <v>12</v>
      </c>
      <c r="L7" s="10">
        <f t="shared" si="2"/>
        <v>12</v>
      </c>
      <c r="M7" s="10">
        <f t="shared" si="2"/>
        <v>12</v>
      </c>
      <c r="N7" s="10">
        <f t="shared" si="2"/>
        <v>12</v>
      </c>
      <c r="O7" s="10">
        <f t="shared" si="2"/>
        <v>12</v>
      </c>
      <c r="P7" s="10">
        <f t="shared" si="2"/>
        <v>12</v>
      </c>
      <c r="Q7" s="10">
        <f t="shared" si="2"/>
        <v>12</v>
      </c>
      <c r="R7" s="10">
        <f t="shared" si="2"/>
        <v>12</v>
      </c>
      <c r="S7" s="10">
        <f t="shared" si="2"/>
        <v>12</v>
      </c>
      <c r="T7" s="10">
        <f t="shared" si="2"/>
        <v>12</v>
      </c>
      <c r="U7" s="10">
        <f t="shared" si="2"/>
        <v>12</v>
      </c>
      <c r="V7" s="10">
        <f t="shared" si="2"/>
        <v>12</v>
      </c>
      <c r="W7" s="30">
        <f>SUM(W9+W11+W13+W15+W17+W19+W21+W23+W25)</f>
        <v>204</v>
      </c>
      <c r="X7" s="16">
        <f>X9+X11+X13+X15+X17+X19+X21+X23+X25</f>
        <v>0</v>
      </c>
      <c r="Y7" s="10">
        <f aca="true" t="shared" si="3" ref="Y7:AW7">Y9+Y11+Y13+Y15+Y17+Y19+Y21+Y23+Y25</f>
        <v>13</v>
      </c>
      <c r="Z7" s="10">
        <f t="shared" si="3"/>
        <v>13</v>
      </c>
      <c r="AA7" s="10">
        <f t="shared" si="3"/>
        <v>13</v>
      </c>
      <c r="AB7" s="10">
        <f t="shared" si="3"/>
        <v>12</v>
      </c>
      <c r="AC7" s="10">
        <f t="shared" si="3"/>
        <v>13</v>
      </c>
      <c r="AD7" s="10">
        <f t="shared" si="3"/>
        <v>12</v>
      </c>
      <c r="AE7" s="10">
        <f t="shared" si="3"/>
        <v>13</v>
      </c>
      <c r="AF7" s="10">
        <f t="shared" si="3"/>
        <v>13</v>
      </c>
      <c r="AG7" s="10">
        <f t="shared" si="3"/>
        <v>13</v>
      </c>
      <c r="AH7" s="10">
        <f t="shared" si="3"/>
        <v>13</v>
      </c>
      <c r="AI7" s="10">
        <f t="shared" si="3"/>
        <v>13</v>
      </c>
      <c r="AJ7" s="10">
        <f t="shared" si="3"/>
        <v>13</v>
      </c>
      <c r="AK7" s="10">
        <f t="shared" si="3"/>
        <v>12</v>
      </c>
      <c r="AL7" s="10">
        <f t="shared" si="3"/>
        <v>13</v>
      </c>
      <c r="AM7" s="10">
        <f t="shared" si="3"/>
        <v>12</v>
      </c>
      <c r="AN7" s="10">
        <f t="shared" si="3"/>
        <v>13</v>
      </c>
      <c r="AO7" s="10">
        <f t="shared" si="3"/>
        <v>13</v>
      </c>
      <c r="AP7" s="10">
        <f t="shared" si="3"/>
        <v>13</v>
      </c>
      <c r="AQ7" s="10">
        <f t="shared" si="3"/>
        <v>13</v>
      </c>
      <c r="AR7" s="10">
        <f t="shared" si="3"/>
        <v>13</v>
      </c>
      <c r="AS7" s="10">
        <f t="shared" si="3"/>
        <v>13</v>
      </c>
      <c r="AT7" s="10">
        <f t="shared" si="3"/>
        <v>13</v>
      </c>
      <c r="AU7" s="10">
        <f t="shared" si="3"/>
        <v>0</v>
      </c>
      <c r="AV7" s="10">
        <f t="shared" si="3"/>
        <v>0</v>
      </c>
      <c r="AW7" s="10">
        <f t="shared" si="3"/>
        <v>0</v>
      </c>
      <c r="AX7" s="10"/>
      <c r="AY7" s="10">
        <f>SUM(AY9+AY11+AY13+AY15+AY17+AY19+AY21+AY23+AY25)</f>
        <v>282</v>
      </c>
      <c r="AZ7">
        <f aca="true" t="shared" si="4" ref="AZ7:AZ36">W7+AY7</f>
        <v>486</v>
      </c>
    </row>
    <row r="8" spans="1:52" ht="12.75">
      <c r="A8" s="80"/>
      <c r="B8" s="71" t="s">
        <v>47</v>
      </c>
      <c r="C8" s="72" t="s">
        <v>48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1">
        <f>SUM(E8:V8)</f>
        <v>34</v>
      </c>
      <c r="X8" s="5"/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2</v>
      </c>
      <c r="AS8" s="3">
        <v>2</v>
      </c>
      <c r="AT8" s="3">
        <v>2</v>
      </c>
      <c r="AU8" s="3">
        <v>0</v>
      </c>
      <c r="AV8" s="3">
        <v>0</v>
      </c>
      <c r="AW8" s="3">
        <v>0</v>
      </c>
      <c r="AX8" s="3"/>
      <c r="AY8" s="6">
        <f>SUM(X8:AW8)</f>
        <v>44</v>
      </c>
      <c r="AZ8">
        <f t="shared" si="4"/>
        <v>78</v>
      </c>
    </row>
    <row r="9" spans="1:54" ht="12.75">
      <c r="A9" s="80"/>
      <c r="B9" s="71"/>
      <c r="C9" s="72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1">
        <f aca="true" t="shared" si="5" ref="W9:W25">SUM(E9:V9)</f>
        <v>17</v>
      </c>
      <c r="X9" s="5"/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/>
      <c r="AY9" s="6">
        <f aca="true" t="shared" si="6" ref="AY9:AY25">SUM(X9:AW9)</f>
        <v>22</v>
      </c>
      <c r="AZ9">
        <f t="shared" si="4"/>
        <v>39</v>
      </c>
      <c r="BA9">
        <v>39</v>
      </c>
      <c r="BB9">
        <f>BA9-AZ9</f>
        <v>0</v>
      </c>
    </row>
    <row r="10" spans="1:52" ht="12.75">
      <c r="A10" s="80"/>
      <c r="B10" s="71" t="s">
        <v>49</v>
      </c>
      <c r="C10" s="72" t="s">
        <v>50</v>
      </c>
      <c r="D10" s="19" t="s">
        <v>11</v>
      </c>
      <c r="E10" s="3"/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1">
        <f t="shared" si="5"/>
        <v>51</v>
      </c>
      <c r="X10" s="5"/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>
        <v>3</v>
      </c>
      <c r="AF10" s="3">
        <v>3</v>
      </c>
      <c r="AG10" s="3">
        <v>3</v>
      </c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>
        <v>3</v>
      </c>
      <c r="AO10" s="3">
        <v>3</v>
      </c>
      <c r="AP10" s="3">
        <v>3</v>
      </c>
      <c r="AQ10" s="3">
        <v>3</v>
      </c>
      <c r="AR10" s="3">
        <v>3</v>
      </c>
      <c r="AS10" s="3">
        <v>3</v>
      </c>
      <c r="AT10" s="3">
        <v>3</v>
      </c>
      <c r="AU10" s="3">
        <v>0</v>
      </c>
      <c r="AV10" s="3">
        <v>0</v>
      </c>
      <c r="AW10" s="3">
        <v>0</v>
      </c>
      <c r="AX10" s="3"/>
      <c r="AY10" s="6">
        <f t="shared" si="6"/>
        <v>66</v>
      </c>
      <c r="AZ10">
        <f t="shared" si="4"/>
        <v>117</v>
      </c>
    </row>
    <row r="11" spans="1:54" ht="12.75">
      <c r="A11" s="80"/>
      <c r="B11" s="71"/>
      <c r="C11" s="72"/>
      <c r="D11" s="19" t="s">
        <v>12</v>
      </c>
      <c r="E11" s="3"/>
      <c r="F11" s="3">
        <v>1</v>
      </c>
      <c r="G11" s="3">
        <v>2</v>
      </c>
      <c r="H11" s="3">
        <v>1</v>
      </c>
      <c r="I11" s="3">
        <v>2</v>
      </c>
      <c r="J11" s="3">
        <v>1</v>
      </c>
      <c r="K11" s="3">
        <v>2</v>
      </c>
      <c r="L11" s="3">
        <v>1</v>
      </c>
      <c r="M11" s="3">
        <v>2</v>
      </c>
      <c r="N11" s="3">
        <v>1</v>
      </c>
      <c r="O11" s="3">
        <v>2</v>
      </c>
      <c r="P11" s="3">
        <v>1</v>
      </c>
      <c r="Q11" s="3">
        <v>2</v>
      </c>
      <c r="R11" s="3">
        <v>1</v>
      </c>
      <c r="S11" s="3">
        <v>2</v>
      </c>
      <c r="T11" s="3">
        <v>1</v>
      </c>
      <c r="U11" s="3">
        <v>2</v>
      </c>
      <c r="V11" s="3">
        <v>1</v>
      </c>
      <c r="W11" s="31">
        <f t="shared" si="5"/>
        <v>25</v>
      </c>
      <c r="X11" s="5"/>
      <c r="Y11" s="3">
        <v>1</v>
      </c>
      <c r="Z11" s="3">
        <v>1</v>
      </c>
      <c r="AA11" s="3">
        <v>2</v>
      </c>
      <c r="AB11" s="3">
        <v>1</v>
      </c>
      <c r="AC11" s="3">
        <v>1</v>
      </c>
      <c r="AD11" s="3">
        <v>2</v>
      </c>
      <c r="AE11" s="3">
        <v>1</v>
      </c>
      <c r="AF11" s="3">
        <v>2</v>
      </c>
      <c r="AG11" s="3">
        <v>2</v>
      </c>
      <c r="AH11" s="3">
        <v>1</v>
      </c>
      <c r="AI11" s="3">
        <v>2</v>
      </c>
      <c r="AJ11" s="3">
        <v>2</v>
      </c>
      <c r="AK11" s="3">
        <v>1</v>
      </c>
      <c r="AL11" s="3">
        <v>2</v>
      </c>
      <c r="AM11" s="3">
        <v>2</v>
      </c>
      <c r="AN11" s="3">
        <v>1</v>
      </c>
      <c r="AO11" s="3">
        <v>2</v>
      </c>
      <c r="AP11" s="3">
        <v>2</v>
      </c>
      <c r="AQ11" s="3">
        <v>1</v>
      </c>
      <c r="AR11" s="3">
        <v>1</v>
      </c>
      <c r="AS11" s="3">
        <v>2</v>
      </c>
      <c r="AT11" s="3">
        <v>1</v>
      </c>
      <c r="AU11" s="3">
        <v>0</v>
      </c>
      <c r="AV11" s="3">
        <v>0</v>
      </c>
      <c r="AW11" s="3">
        <v>0</v>
      </c>
      <c r="AX11" s="3"/>
      <c r="AY11" s="6">
        <f t="shared" si="6"/>
        <v>33</v>
      </c>
      <c r="AZ11">
        <f t="shared" si="4"/>
        <v>58</v>
      </c>
      <c r="BA11">
        <v>59</v>
      </c>
      <c r="BB11">
        <f aca="true" t="shared" si="7" ref="BB11:BB34">BA11-AZ11</f>
        <v>1</v>
      </c>
    </row>
    <row r="12" spans="1:52" ht="12.75">
      <c r="A12" s="80"/>
      <c r="B12" s="71" t="s">
        <v>51</v>
      </c>
      <c r="C12" s="72" t="s">
        <v>53</v>
      </c>
      <c r="D12" s="19" t="s">
        <v>11</v>
      </c>
      <c r="E12" s="3"/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1">
        <f t="shared" si="5"/>
        <v>34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0</v>
      </c>
      <c r="AV12" s="3">
        <v>0</v>
      </c>
      <c r="AW12" s="3">
        <v>0</v>
      </c>
      <c r="AX12" s="3"/>
      <c r="AY12" s="6">
        <f t="shared" si="6"/>
        <v>44</v>
      </c>
      <c r="AZ12">
        <f t="shared" si="4"/>
        <v>78</v>
      </c>
    </row>
    <row r="13" spans="1:54" ht="12.75">
      <c r="A13" s="80"/>
      <c r="B13" s="71"/>
      <c r="C13" s="72"/>
      <c r="D13" s="19" t="s">
        <v>12</v>
      </c>
      <c r="E13" s="3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1">
        <f t="shared" si="5"/>
        <v>17</v>
      </c>
      <c r="X13" s="5"/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/>
      <c r="AY13" s="6">
        <f t="shared" si="6"/>
        <v>22</v>
      </c>
      <c r="AZ13">
        <f t="shared" si="4"/>
        <v>39</v>
      </c>
      <c r="BA13">
        <v>39</v>
      </c>
      <c r="BB13">
        <f t="shared" si="7"/>
        <v>0</v>
      </c>
    </row>
    <row r="14" spans="1:52" ht="12.75">
      <c r="A14" s="80"/>
      <c r="B14" s="71" t="s">
        <v>55</v>
      </c>
      <c r="C14" s="72" t="s">
        <v>54</v>
      </c>
      <c r="D14" s="19" t="s">
        <v>11</v>
      </c>
      <c r="E14" s="3"/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1">
        <f t="shared" si="5"/>
        <v>51</v>
      </c>
      <c r="X14" s="5"/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3</v>
      </c>
      <c r="AH14" s="3">
        <v>3</v>
      </c>
      <c r="AI14" s="3">
        <v>3</v>
      </c>
      <c r="AJ14" s="3">
        <v>3</v>
      </c>
      <c r="AK14" s="3">
        <v>3</v>
      </c>
      <c r="AL14" s="3">
        <v>3</v>
      </c>
      <c r="AM14" s="3">
        <v>3</v>
      </c>
      <c r="AN14" s="3">
        <v>3</v>
      </c>
      <c r="AO14" s="3">
        <v>3</v>
      </c>
      <c r="AP14" s="3">
        <v>3</v>
      </c>
      <c r="AQ14" s="3">
        <v>3</v>
      </c>
      <c r="AR14" s="3">
        <v>3</v>
      </c>
      <c r="AS14" s="3">
        <v>3</v>
      </c>
      <c r="AT14" s="3">
        <v>3</v>
      </c>
      <c r="AU14" s="3">
        <v>0</v>
      </c>
      <c r="AV14" s="3">
        <v>0</v>
      </c>
      <c r="AW14" s="3">
        <v>0</v>
      </c>
      <c r="AX14" s="3"/>
      <c r="AY14" s="6">
        <f t="shared" si="6"/>
        <v>66</v>
      </c>
      <c r="AZ14">
        <f t="shared" si="4"/>
        <v>117</v>
      </c>
    </row>
    <row r="15" spans="1:54" ht="12.75">
      <c r="A15" s="80"/>
      <c r="B15" s="71"/>
      <c r="C15" s="72"/>
      <c r="D15" s="19" t="s">
        <v>12</v>
      </c>
      <c r="E15" s="3"/>
      <c r="F15" s="3">
        <v>2</v>
      </c>
      <c r="G15" s="3">
        <v>1</v>
      </c>
      <c r="H15" s="3">
        <v>2</v>
      </c>
      <c r="I15" s="3">
        <v>1</v>
      </c>
      <c r="J15" s="3">
        <v>2</v>
      </c>
      <c r="K15" s="3">
        <v>1</v>
      </c>
      <c r="L15" s="3">
        <v>2</v>
      </c>
      <c r="M15" s="3">
        <v>1</v>
      </c>
      <c r="N15" s="3">
        <v>2</v>
      </c>
      <c r="O15" s="3">
        <v>1</v>
      </c>
      <c r="P15" s="3">
        <v>2</v>
      </c>
      <c r="Q15" s="3">
        <v>1</v>
      </c>
      <c r="R15" s="3">
        <v>2</v>
      </c>
      <c r="S15" s="3">
        <v>1</v>
      </c>
      <c r="T15" s="3">
        <v>2</v>
      </c>
      <c r="U15" s="3">
        <v>1</v>
      </c>
      <c r="V15" s="3">
        <v>2</v>
      </c>
      <c r="W15" s="31">
        <f t="shared" si="5"/>
        <v>26</v>
      </c>
      <c r="X15" s="4"/>
      <c r="Y15" s="3">
        <v>2</v>
      </c>
      <c r="Z15" s="3">
        <v>2</v>
      </c>
      <c r="AA15" s="3">
        <v>1</v>
      </c>
      <c r="AB15" s="3">
        <v>2</v>
      </c>
      <c r="AC15" s="3">
        <v>2</v>
      </c>
      <c r="AD15" s="3">
        <v>1</v>
      </c>
      <c r="AE15" s="3">
        <v>2</v>
      </c>
      <c r="AF15" s="3">
        <v>1</v>
      </c>
      <c r="AG15" s="3">
        <v>1</v>
      </c>
      <c r="AH15" s="3">
        <v>2</v>
      </c>
      <c r="AI15" s="3">
        <v>1</v>
      </c>
      <c r="AJ15" s="3">
        <v>1</v>
      </c>
      <c r="AK15" s="3">
        <v>2</v>
      </c>
      <c r="AL15" s="3">
        <v>1</v>
      </c>
      <c r="AM15" s="3">
        <v>1</v>
      </c>
      <c r="AN15" s="3">
        <v>2</v>
      </c>
      <c r="AO15" s="3">
        <v>1</v>
      </c>
      <c r="AP15" s="3">
        <v>1</v>
      </c>
      <c r="AQ15" s="3">
        <v>2</v>
      </c>
      <c r="AR15" s="3">
        <v>2</v>
      </c>
      <c r="AS15" s="3">
        <v>1</v>
      </c>
      <c r="AT15" s="3">
        <v>2</v>
      </c>
      <c r="AU15" s="3">
        <v>0</v>
      </c>
      <c r="AV15" s="3">
        <v>0</v>
      </c>
      <c r="AW15" s="3">
        <v>0</v>
      </c>
      <c r="AX15" s="3"/>
      <c r="AY15" s="6">
        <f t="shared" si="6"/>
        <v>33</v>
      </c>
      <c r="AZ15">
        <f t="shared" si="4"/>
        <v>59</v>
      </c>
      <c r="BA15">
        <v>59</v>
      </c>
      <c r="BB15">
        <f t="shared" si="7"/>
        <v>0</v>
      </c>
    </row>
    <row r="16" spans="1:52" ht="12.75">
      <c r="A16" s="80"/>
      <c r="B16" s="71" t="s">
        <v>56</v>
      </c>
      <c r="C16" s="75" t="s">
        <v>61</v>
      </c>
      <c r="D16" s="19" t="s">
        <v>11</v>
      </c>
      <c r="E16" s="3"/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1">
        <f t="shared" si="5"/>
        <v>51</v>
      </c>
      <c r="X16" s="4"/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3">
        <v>3</v>
      </c>
      <c r="AE16" s="3">
        <v>3</v>
      </c>
      <c r="AF16" s="3">
        <v>3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  <c r="AQ16" s="3">
        <v>3</v>
      </c>
      <c r="AR16" s="3">
        <v>3</v>
      </c>
      <c r="AS16" s="3">
        <v>3</v>
      </c>
      <c r="AT16" s="3">
        <v>3</v>
      </c>
      <c r="AU16" s="3">
        <v>0</v>
      </c>
      <c r="AV16" s="3">
        <v>0</v>
      </c>
      <c r="AW16" s="3">
        <v>0</v>
      </c>
      <c r="AX16" s="3"/>
      <c r="AY16" s="6">
        <f t="shared" si="6"/>
        <v>66</v>
      </c>
      <c r="AZ16">
        <f t="shared" si="4"/>
        <v>117</v>
      </c>
    </row>
    <row r="17" spans="1:54" ht="12.75">
      <c r="A17" s="80"/>
      <c r="B17" s="71"/>
      <c r="C17" s="76"/>
      <c r="D17" s="19" t="s">
        <v>12</v>
      </c>
      <c r="E17" s="3"/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1">
        <f t="shared" si="5"/>
        <v>17</v>
      </c>
      <c r="X17" s="4"/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1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1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0</v>
      </c>
      <c r="AV17" s="3">
        <v>0</v>
      </c>
      <c r="AW17" s="3">
        <v>0</v>
      </c>
      <c r="AX17" s="3"/>
      <c r="AY17" s="6">
        <f t="shared" si="6"/>
        <v>42</v>
      </c>
      <c r="AZ17">
        <f t="shared" si="4"/>
        <v>59</v>
      </c>
      <c r="BA17">
        <v>59</v>
      </c>
      <c r="BB17">
        <f t="shared" si="7"/>
        <v>0</v>
      </c>
    </row>
    <row r="18" spans="1:52" ht="12.75">
      <c r="A18" s="80"/>
      <c r="B18" s="71" t="s">
        <v>57</v>
      </c>
      <c r="C18" s="75" t="s">
        <v>62</v>
      </c>
      <c r="D18" s="19" t="s">
        <v>11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1">
        <f t="shared" si="5"/>
        <v>34</v>
      </c>
      <c r="X18" s="4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>
        <v>2</v>
      </c>
      <c r="AU18" s="3">
        <v>0</v>
      </c>
      <c r="AV18" s="3">
        <v>0</v>
      </c>
      <c r="AW18" s="3">
        <v>0</v>
      </c>
      <c r="AX18" s="3"/>
      <c r="AY18" s="6">
        <f t="shared" si="6"/>
        <v>44</v>
      </c>
      <c r="AZ18">
        <f t="shared" si="4"/>
        <v>78</v>
      </c>
    </row>
    <row r="19" spans="1:54" ht="12.75">
      <c r="A19" s="80"/>
      <c r="B19" s="71"/>
      <c r="C19" s="76"/>
      <c r="D19" s="19" t="s">
        <v>12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1">
        <f t="shared" si="5"/>
        <v>17</v>
      </c>
      <c r="X19" s="4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/>
      <c r="AY19" s="6">
        <f t="shared" si="6"/>
        <v>22</v>
      </c>
      <c r="AZ19">
        <f t="shared" si="4"/>
        <v>39</v>
      </c>
      <c r="BA19">
        <v>39</v>
      </c>
      <c r="BB19">
        <f t="shared" si="7"/>
        <v>0</v>
      </c>
    </row>
    <row r="20" spans="1:52" ht="12.75">
      <c r="A20" s="80"/>
      <c r="B20" s="71" t="s">
        <v>58</v>
      </c>
      <c r="C20" s="75" t="s">
        <v>63</v>
      </c>
      <c r="D20" s="19" t="s">
        <v>11</v>
      </c>
      <c r="E20" s="3"/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1">
        <f t="shared" si="5"/>
        <v>34</v>
      </c>
      <c r="X20" s="4"/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0</v>
      </c>
      <c r="AV20" s="3">
        <v>0</v>
      </c>
      <c r="AW20" s="3">
        <v>0</v>
      </c>
      <c r="AX20" s="3"/>
      <c r="AY20" s="6">
        <f t="shared" si="6"/>
        <v>44</v>
      </c>
      <c r="AZ20">
        <f t="shared" si="4"/>
        <v>78</v>
      </c>
    </row>
    <row r="21" spans="1:54" ht="12.75">
      <c r="A21" s="80"/>
      <c r="B21" s="71"/>
      <c r="C21" s="76"/>
      <c r="D21" s="19" t="s">
        <v>12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1">
        <f t="shared" si="5"/>
        <v>17</v>
      </c>
      <c r="X21" s="4"/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/>
      <c r="AY21" s="6">
        <f t="shared" si="6"/>
        <v>22</v>
      </c>
      <c r="AZ21">
        <f t="shared" si="4"/>
        <v>39</v>
      </c>
      <c r="BA21">
        <v>39</v>
      </c>
      <c r="BB21">
        <f t="shared" si="7"/>
        <v>0</v>
      </c>
    </row>
    <row r="22" spans="1:52" ht="12.75">
      <c r="A22" s="80"/>
      <c r="B22" s="71" t="s">
        <v>59</v>
      </c>
      <c r="C22" s="75" t="s">
        <v>64</v>
      </c>
      <c r="D22" s="19" t="s">
        <v>11</v>
      </c>
      <c r="E22" s="3"/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1">
        <f t="shared" si="5"/>
        <v>51</v>
      </c>
      <c r="X22" s="4"/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3</v>
      </c>
      <c r="AI22" s="3">
        <v>3</v>
      </c>
      <c r="AJ22" s="3">
        <v>3</v>
      </c>
      <c r="AK22" s="3">
        <v>3</v>
      </c>
      <c r="AL22" s="3">
        <v>3</v>
      </c>
      <c r="AM22" s="3">
        <v>3</v>
      </c>
      <c r="AN22" s="3">
        <v>3</v>
      </c>
      <c r="AO22" s="3">
        <v>3</v>
      </c>
      <c r="AP22" s="3">
        <v>3</v>
      </c>
      <c r="AQ22" s="3">
        <v>3</v>
      </c>
      <c r="AR22" s="3">
        <v>3</v>
      </c>
      <c r="AS22" s="3">
        <v>3</v>
      </c>
      <c r="AT22" s="3">
        <v>3</v>
      </c>
      <c r="AU22" s="3">
        <v>0</v>
      </c>
      <c r="AV22" s="3">
        <v>0</v>
      </c>
      <c r="AW22" s="3">
        <v>0</v>
      </c>
      <c r="AX22" s="3"/>
      <c r="AY22" s="6">
        <f t="shared" si="6"/>
        <v>66</v>
      </c>
      <c r="AZ22">
        <f t="shared" si="4"/>
        <v>117</v>
      </c>
    </row>
    <row r="23" spans="1:54" ht="12.75">
      <c r="A23" s="80"/>
      <c r="B23" s="71"/>
      <c r="C23" s="76"/>
      <c r="D23" s="19" t="s">
        <v>12</v>
      </c>
      <c r="E23" s="3"/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1">
        <f t="shared" si="5"/>
        <v>51</v>
      </c>
      <c r="X23" s="4"/>
      <c r="Y23" s="3">
        <v>3</v>
      </c>
      <c r="Z23" s="3">
        <v>3</v>
      </c>
      <c r="AA23" s="3">
        <v>3</v>
      </c>
      <c r="AB23" s="3">
        <v>3</v>
      </c>
      <c r="AC23" s="3">
        <v>3</v>
      </c>
      <c r="AD23" s="3">
        <v>3</v>
      </c>
      <c r="AE23" s="3">
        <v>3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3</v>
      </c>
      <c r="AL23" s="3">
        <v>3</v>
      </c>
      <c r="AM23" s="3">
        <v>3</v>
      </c>
      <c r="AN23" s="3">
        <v>3</v>
      </c>
      <c r="AO23" s="3">
        <v>3</v>
      </c>
      <c r="AP23" s="3">
        <v>3</v>
      </c>
      <c r="AQ23" s="3">
        <v>3</v>
      </c>
      <c r="AR23" s="3">
        <v>3</v>
      </c>
      <c r="AS23" s="3">
        <v>3</v>
      </c>
      <c r="AT23" s="3">
        <v>3</v>
      </c>
      <c r="AU23" s="3">
        <v>0</v>
      </c>
      <c r="AV23" s="3">
        <v>0</v>
      </c>
      <c r="AW23" s="3">
        <v>0</v>
      </c>
      <c r="AX23" s="3"/>
      <c r="AY23" s="6">
        <f t="shared" si="6"/>
        <v>66</v>
      </c>
      <c r="AZ23">
        <f t="shared" si="4"/>
        <v>117</v>
      </c>
      <c r="BA23">
        <v>117</v>
      </c>
      <c r="BB23">
        <f t="shared" si="7"/>
        <v>0</v>
      </c>
    </row>
    <row r="24" spans="1:52" ht="12.75">
      <c r="A24" s="80"/>
      <c r="B24" s="71" t="s">
        <v>60</v>
      </c>
      <c r="C24" s="75" t="s">
        <v>65</v>
      </c>
      <c r="D24" s="19" t="s">
        <v>11</v>
      </c>
      <c r="E24" s="3"/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1">
        <f t="shared" si="5"/>
        <v>51</v>
      </c>
      <c r="X24" s="4"/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/>
      <c r="AY24" s="6">
        <f t="shared" si="6"/>
        <v>22</v>
      </c>
      <c r="AZ24">
        <f t="shared" si="4"/>
        <v>73</v>
      </c>
    </row>
    <row r="25" spans="1:54" ht="12.75">
      <c r="A25" s="80"/>
      <c r="B25" s="71"/>
      <c r="C25" s="76"/>
      <c r="D25" s="19" t="s">
        <v>12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1">
        <f t="shared" si="5"/>
        <v>17</v>
      </c>
      <c r="X25" s="4"/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0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/>
      <c r="AY25" s="6">
        <f t="shared" si="6"/>
        <v>20</v>
      </c>
      <c r="AZ25">
        <f t="shared" si="4"/>
        <v>37</v>
      </c>
      <c r="BA25">
        <v>37</v>
      </c>
      <c r="BB25">
        <f t="shared" si="7"/>
        <v>0</v>
      </c>
    </row>
    <row r="26" spans="1:53" ht="12.75" customHeight="1">
      <c r="A26" s="80"/>
      <c r="B26" s="73" t="s">
        <v>66</v>
      </c>
      <c r="C26" s="74" t="s">
        <v>67</v>
      </c>
      <c r="D26" s="18" t="s">
        <v>11</v>
      </c>
      <c r="E26" s="10">
        <f>E28+E30+E32</f>
        <v>0</v>
      </c>
      <c r="F26" s="10">
        <f aca="true" t="shared" si="8" ref="F26:V26">F28+F30+F32</f>
        <v>13</v>
      </c>
      <c r="G26" s="10">
        <f t="shared" si="8"/>
        <v>13</v>
      </c>
      <c r="H26" s="10">
        <f t="shared" si="8"/>
        <v>13</v>
      </c>
      <c r="I26" s="10">
        <f t="shared" si="8"/>
        <v>13</v>
      </c>
      <c r="J26" s="10">
        <f t="shared" si="8"/>
        <v>13</v>
      </c>
      <c r="K26" s="10">
        <f t="shared" si="8"/>
        <v>13</v>
      </c>
      <c r="L26" s="10">
        <f t="shared" si="8"/>
        <v>13</v>
      </c>
      <c r="M26" s="10">
        <f t="shared" si="8"/>
        <v>13</v>
      </c>
      <c r="N26" s="10">
        <f t="shared" si="8"/>
        <v>13</v>
      </c>
      <c r="O26" s="10">
        <f t="shared" si="8"/>
        <v>13</v>
      </c>
      <c r="P26" s="10">
        <f t="shared" si="8"/>
        <v>13</v>
      </c>
      <c r="Q26" s="10">
        <f t="shared" si="8"/>
        <v>13</v>
      </c>
      <c r="R26" s="10">
        <f t="shared" si="8"/>
        <v>13</v>
      </c>
      <c r="S26" s="10">
        <f t="shared" si="8"/>
        <v>13</v>
      </c>
      <c r="T26" s="10">
        <f t="shared" si="8"/>
        <v>13</v>
      </c>
      <c r="U26" s="10">
        <f t="shared" si="8"/>
        <v>13</v>
      </c>
      <c r="V26" s="10">
        <f t="shared" si="8"/>
        <v>13</v>
      </c>
      <c r="W26" s="30">
        <f>W28+W30+W32</f>
        <v>221</v>
      </c>
      <c r="X26" s="16">
        <f>X28+X30+X32</f>
        <v>0</v>
      </c>
      <c r="Y26" s="10">
        <f aca="true" t="shared" si="9" ref="Y26:AW26">Y28+Y30+Y32</f>
        <v>15</v>
      </c>
      <c r="Z26" s="10">
        <f t="shared" si="9"/>
        <v>15</v>
      </c>
      <c r="AA26" s="10">
        <f t="shared" si="9"/>
        <v>15</v>
      </c>
      <c r="AB26" s="10">
        <f t="shared" si="9"/>
        <v>15</v>
      </c>
      <c r="AC26" s="10">
        <f t="shared" si="9"/>
        <v>15</v>
      </c>
      <c r="AD26" s="10">
        <f t="shared" si="9"/>
        <v>15</v>
      </c>
      <c r="AE26" s="10">
        <f t="shared" si="9"/>
        <v>15</v>
      </c>
      <c r="AF26" s="10">
        <f t="shared" si="9"/>
        <v>15</v>
      </c>
      <c r="AG26" s="10">
        <f t="shared" si="9"/>
        <v>15</v>
      </c>
      <c r="AH26" s="10">
        <f t="shared" si="9"/>
        <v>15</v>
      </c>
      <c r="AI26" s="10">
        <f t="shared" si="9"/>
        <v>15</v>
      </c>
      <c r="AJ26" s="10">
        <f t="shared" si="9"/>
        <v>15</v>
      </c>
      <c r="AK26" s="10">
        <f t="shared" si="9"/>
        <v>15</v>
      </c>
      <c r="AL26" s="10">
        <f t="shared" si="9"/>
        <v>15</v>
      </c>
      <c r="AM26" s="10">
        <f t="shared" si="9"/>
        <v>15</v>
      </c>
      <c r="AN26" s="10">
        <f t="shared" si="9"/>
        <v>15</v>
      </c>
      <c r="AO26" s="10">
        <f t="shared" si="9"/>
        <v>15</v>
      </c>
      <c r="AP26" s="10">
        <f t="shared" si="9"/>
        <v>15</v>
      </c>
      <c r="AQ26" s="10">
        <f t="shared" si="9"/>
        <v>15</v>
      </c>
      <c r="AR26" s="10">
        <f t="shared" si="9"/>
        <v>15</v>
      </c>
      <c r="AS26" s="10">
        <f t="shared" si="9"/>
        <v>15</v>
      </c>
      <c r="AT26" s="10">
        <f t="shared" si="9"/>
        <v>15</v>
      </c>
      <c r="AU26" s="10">
        <f t="shared" si="9"/>
        <v>0</v>
      </c>
      <c r="AV26" s="10">
        <f t="shared" si="9"/>
        <v>0</v>
      </c>
      <c r="AW26" s="10">
        <f t="shared" si="9"/>
        <v>0</v>
      </c>
      <c r="AX26" s="10"/>
      <c r="AY26" s="10">
        <f>SUM(Z26:AW26)</f>
        <v>315</v>
      </c>
      <c r="AZ26">
        <f t="shared" si="4"/>
        <v>536</v>
      </c>
      <c r="BA26" s="12"/>
    </row>
    <row r="27" spans="1:53" ht="12.75">
      <c r="A27" s="80"/>
      <c r="B27" s="73"/>
      <c r="C27" s="74"/>
      <c r="D27" s="18" t="s">
        <v>12</v>
      </c>
      <c r="E27" s="10">
        <f>E29+E31+E33</f>
        <v>0</v>
      </c>
      <c r="F27" s="10">
        <f aca="true" t="shared" si="10" ref="F27:V27">F29+F31+F33</f>
        <v>6</v>
      </c>
      <c r="G27" s="10">
        <f t="shared" si="10"/>
        <v>6</v>
      </c>
      <c r="H27" s="10">
        <f t="shared" si="10"/>
        <v>6</v>
      </c>
      <c r="I27" s="10">
        <f t="shared" si="10"/>
        <v>6</v>
      </c>
      <c r="J27" s="10">
        <f t="shared" si="10"/>
        <v>6</v>
      </c>
      <c r="K27" s="10">
        <f t="shared" si="10"/>
        <v>6</v>
      </c>
      <c r="L27" s="10">
        <f t="shared" si="10"/>
        <v>6</v>
      </c>
      <c r="M27" s="10">
        <f t="shared" si="10"/>
        <v>6</v>
      </c>
      <c r="N27" s="10">
        <f t="shared" si="10"/>
        <v>6</v>
      </c>
      <c r="O27" s="10">
        <f t="shared" si="10"/>
        <v>6</v>
      </c>
      <c r="P27" s="10">
        <f t="shared" si="10"/>
        <v>6</v>
      </c>
      <c r="Q27" s="10">
        <f t="shared" si="10"/>
        <v>6</v>
      </c>
      <c r="R27" s="10">
        <f t="shared" si="10"/>
        <v>6</v>
      </c>
      <c r="S27" s="10">
        <f t="shared" si="10"/>
        <v>6</v>
      </c>
      <c r="T27" s="10">
        <f t="shared" si="10"/>
        <v>6</v>
      </c>
      <c r="U27" s="10">
        <f t="shared" si="10"/>
        <v>6</v>
      </c>
      <c r="V27" s="10">
        <f t="shared" si="10"/>
        <v>6</v>
      </c>
      <c r="W27" s="30">
        <f>W29+W31+W33</f>
        <v>102</v>
      </c>
      <c r="X27" s="16">
        <f>X29+X31+X33</f>
        <v>0</v>
      </c>
      <c r="Y27" s="10">
        <f aca="true" t="shared" si="11" ref="Y27:AW27">Y29+Y31+Y33</f>
        <v>5</v>
      </c>
      <c r="Z27" s="10">
        <f t="shared" si="11"/>
        <v>5</v>
      </c>
      <c r="AA27" s="10">
        <f t="shared" si="11"/>
        <v>5</v>
      </c>
      <c r="AB27" s="10">
        <f t="shared" si="11"/>
        <v>6</v>
      </c>
      <c r="AC27" s="10">
        <f t="shared" si="11"/>
        <v>5</v>
      </c>
      <c r="AD27" s="10">
        <f t="shared" si="11"/>
        <v>6</v>
      </c>
      <c r="AE27" s="10">
        <f t="shared" si="11"/>
        <v>5</v>
      </c>
      <c r="AF27" s="10">
        <f t="shared" si="11"/>
        <v>5</v>
      </c>
      <c r="AG27" s="10">
        <f t="shared" si="11"/>
        <v>5</v>
      </c>
      <c r="AH27" s="10">
        <f t="shared" si="11"/>
        <v>5</v>
      </c>
      <c r="AI27" s="10">
        <f t="shared" si="11"/>
        <v>5</v>
      </c>
      <c r="AJ27" s="10">
        <f t="shared" si="11"/>
        <v>5</v>
      </c>
      <c r="AK27" s="10">
        <f t="shared" si="11"/>
        <v>6</v>
      </c>
      <c r="AL27" s="10">
        <f t="shared" si="11"/>
        <v>5</v>
      </c>
      <c r="AM27" s="10">
        <f t="shared" si="11"/>
        <v>6</v>
      </c>
      <c r="AN27" s="10">
        <f t="shared" si="11"/>
        <v>5</v>
      </c>
      <c r="AO27" s="10">
        <f t="shared" si="11"/>
        <v>5</v>
      </c>
      <c r="AP27" s="10">
        <f t="shared" si="11"/>
        <v>5</v>
      </c>
      <c r="AQ27" s="10">
        <f t="shared" si="11"/>
        <v>5</v>
      </c>
      <c r="AR27" s="10">
        <f t="shared" si="11"/>
        <v>5</v>
      </c>
      <c r="AS27" s="10">
        <f t="shared" si="11"/>
        <v>5</v>
      </c>
      <c r="AT27" s="10">
        <f t="shared" si="11"/>
        <v>5</v>
      </c>
      <c r="AU27" s="10">
        <f t="shared" si="11"/>
        <v>0</v>
      </c>
      <c r="AV27" s="10">
        <f t="shared" si="11"/>
        <v>0</v>
      </c>
      <c r="AW27" s="10">
        <f t="shared" si="11"/>
        <v>0</v>
      </c>
      <c r="AX27" s="10"/>
      <c r="AY27" s="10">
        <f>SUM(Z27:AW27)</f>
        <v>109</v>
      </c>
      <c r="AZ27">
        <f t="shared" si="4"/>
        <v>211</v>
      </c>
      <c r="BA27" s="12"/>
    </row>
    <row r="28" spans="1:52" ht="12.75">
      <c r="A28" s="80"/>
      <c r="B28" s="71" t="s">
        <v>68</v>
      </c>
      <c r="C28" s="72" t="s">
        <v>71</v>
      </c>
      <c r="D28" s="19" t="s">
        <v>11</v>
      </c>
      <c r="E28" s="3"/>
      <c r="F28" s="3">
        <v>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3">
        <v>8</v>
      </c>
      <c r="S28" s="3">
        <v>8</v>
      </c>
      <c r="T28" s="3">
        <v>8</v>
      </c>
      <c r="U28" s="3">
        <v>8</v>
      </c>
      <c r="V28" s="3">
        <v>8</v>
      </c>
      <c r="W28" s="31">
        <f aca="true" t="shared" si="12" ref="W28:W33">SUM(E28:V28)</f>
        <v>136</v>
      </c>
      <c r="X28" s="5"/>
      <c r="Y28" s="3">
        <v>7</v>
      </c>
      <c r="Z28" s="3">
        <v>7</v>
      </c>
      <c r="AA28" s="3">
        <v>7</v>
      </c>
      <c r="AB28" s="3">
        <v>7</v>
      </c>
      <c r="AC28" s="3">
        <v>7</v>
      </c>
      <c r="AD28" s="3">
        <v>7</v>
      </c>
      <c r="AE28" s="3">
        <v>7</v>
      </c>
      <c r="AF28" s="3">
        <v>7</v>
      </c>
      <c r="AG28" s="3">
        <v>7</v>
      </c>
      <c r="AH28" s="3">
        <v>7</v>
      </c>
      <c r="AI28" s="3">
        <v>7</v>
      </c>
      <c r="AJ28" s="3">
        <v>7</v>
      </c>
      <c r="AK28" s="3">
        <v>7</v>
      </c>
      <c r="AL28" s="3">
        <v>7</v>
      </c>
      <c r="AM28" s="3">
        <v>7</v>
      </c>
      <c r="AN28" s="3">
        <v>7</v>
      </c>
      <c r="AO28" s="3">
        <v>7</v>
      </c>
      <c r="AP28" s="3">
        <v>7</v>
      </c>
      <c r="AQ28" s="3">
        <v>7</v>
      </c>
      <c r="AR28" s="3">
        <v>7</v>
      </c>
      <c r="AS28" s="3">
        <v>7</v>
      </c>
      <c r="AT28" s="3">
        <v>7</v>
      </c>
      <c r="AU28" s="3">
        <v>0</v>
      </c>
      <c r="AV28" s="3">
        <v>0</v>
      </c>
      <c r="AW28" s="3">
        <v>0</v>
      </c>
      <c r="AX28" s="3"/>
      <c r="AY28" s="6">
        <f aca="true" t="shared" si="13" ref="AY28:AY35">SUM(X28:AW28)</f>
        <v>154</v>
      </c>
      <c r="AZ28">
        <f t="shared" si="4"/>
        <v>290</v>
      </c>
    </row>
    <row r="29" spans="1:54" ht="12.75">
      <c r="A29" s="80"/>
      <c r="B29" s="71"/>
      <c r="C29" s="72"/>
      <c r="D29" s="19" t="s">
        <v>12</v>
      </c>
      <c r="E29" s="3"/>
      <c r="F29" s="3">
        <v>3</v>
      </c>
      <c r="G29" s="3">
        <v>4</v>
      </c>
      <c r="H29" s="3">
        <v>3</v>
      </c>
      <c r="I29" s="3">
        <v>4</v>
      </c>
      <c r="J29" s="3">
        <v>3</v>
      </c>
      <c r="K29" s="3">
        <v>4</v>
      </c>
      <c r="L29" s="3">
        <v>3</v>
      </c>
      <c r="M29" s="3">
        <v>4</v>
      </c>
      <c r="N29" s="3">
        <v>3</v>
      </c>
      <c r="O29" s="3">
        <v>4</v>
      </c>
      <c r="P29" s="3">
        <v>3</v>
      </c>
      <c r="Q29" s="3">
        <v>4</v>
      </c>
      <c r="R29" s="3">
        <v>3</v>
      </c>
      <c r="S29" s="3">
        <v>4</v>
      </c>
      <c r="T29" s="3">
        <v>3</v>
      </c>
      <c r="U29" s="3">
        <v>4</v>
      </c>
      <c r="V29" s="3">
        <v>3</v>
      </c>
      <c r="W29" s="31">
        <f t="shared" si="12"/>
        <v>59</v>
      </c>
      <c r="X29" s="5"/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3">
        <v>3</v>
      </c>
      <c r="AE29" s="3">
        <v>3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3</v>
      </c>
      <c r="AQ29" s="3">
        <v>3</v>
      </c>
      <c r="AR29" s="3">
        <v>3</v>
      </c>
      <c r="AS29" s="3">
        <v>3</v>
      </c>
      <c r="AT29" s="3">
        <v>3</v>
      </c>
      <c r="AU29" s="3">
        <v>0</v>
      </c>
      <c r="AV29" s="3">
        <v>0</v>
      </c>
      <c r="AW29" s="3">
        <v>0</v>
      </c>
      <c r="AX29" s="3"/>
      <c r="AY29" s="6">
        <f t="shared" si="13"/>
        <v>66</v>
      </c>
      <c r="AZ29" s="35">
        <f t="shared" si="4"/>
        <v>125</v>
      </c>
      <c r="BA29">
        <v>145</v>
      </c>
      <c r="BB29">
        <f t="shared" si="7"/>
        <v>20</v>
      </c>
    </row>
    <row r="30" spans="1:52" ht="12.75">
      <c r="A30" s="80"/>
      <c r="B30" s="71" t="s">
        <v>69</v>
      </c>
      <c r="C30" s="72" t="s">
        <v>72</v>
      </c>
      <c r="D30" s="19" t="s">
        <v>11</v>
      </c>
      <c r="E30" s="3"/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1">
        <f t="shared" si="12"/>
        <v>51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/>
      <c r="AY30" s="6">
        <f t="shared" si="13"/>
        <v>44</v>
      </c>
      <c r="AZ30">
        <f t="shared" si="4"/>
        <v>95</v>
      </c>
    </row>
    <row r="31" spans="1:54" ht="12.75">
      <c r="A31" s="80"/>
      <c r="B31" s="71"/>
      <c r="C31" s="72"/>
      <c r="D31" s="19" t="s">
        <v>12</v>
      </c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1">
        <f t="shared" si="12"/>
        <v>17</v>
      </c>
      <c r="X31" s="5"/>
      <c r="Y31" s="3">
        <v>1</v>
      </c>
      <c r="Z31" s="3">
        <v>1</v>
      </c>
      <c r="AA31" s="3">
        <v>1</v>
      </c>
      <c r="AB31" s="3">
        <v>2</v>
      </c>
      <c r="AC31" s="3">
        <v>1</v>
      </c>
      <c r="AD31" s="3">
        <v>2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2</v>
      </c>
      <c r="AL31" s="3">
        <v>1</v>
      </c>
      <c r="AM31" s="3">
        <v>2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/>
      <c r="AY31" s="6">
        <f t="shared" si="13"/>
        <v>26</v>
      </c>
      <c r="AZ31" s="35">
        <f t="shared" si="4"/>
        <v>43</v>
      </c>
      <c r="BA31">
        <v>48</v>
      </c>
      <c r="BB31">
        <f t="shared" si="7"/>
        <v>5</v>
      </c>
    </row>
    <row r="32" spans="1:52" ht="12.75">
      <c r="A32" s="80"/>
      <c r="B32" s="71" t="s">
        <v>70</v>
      </c>
      <c r="C32" s="72" t="s">
        <v>73</v>
      </c>
      <c r="D32" s="19" t="s">
        <v>11</v>
      </c>
      <c r="E32" s="3"/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1">
        <f t="shared" si="12"/>
        <v>34</v>
      </c>
      <c r="X32" s="5"/>
      <c r="Y32" s="3">
        <v>6</v>
      </c>
      <c r="Z32" s="3">
        <v>6</v>
      </c>
      <c r="AA32" s="3">
        <v>6</v>
      </c>
      <c r="AB32" s="3">
        <v>6</v>
      </c>
      <c r="AC32" s="3">
        <v>6</v>
      </c>
      <c r="AD32" s="3">
        <v>6</v>
      </c>
      <c r="AE32" s="3">
        <v>6</v>
      </c>
      <c r="AF32" s="3">
        <v>6</v>
      </c>
      <c r="AG32" s="3">
        <v>6</v>
      </c>
      <c r="AH32" s="3">
        <v>6</v>
      </c>
      <c r="AI32" s="3">
        <v>6</v>
      </c>
      <c r="AJ32" s="3">
        <v>6</v>
      </c>
      <c r="AK32" s="3">
        <v>6</v>
      </c>
      <c r="AL32" s="3">
        <v>6</v>
      </c>
      <c r="AM32" s="3">
        <v>6</v>
      </c>
      <c r="AN32" s="3">
        <v>6</v>
      </c>
      <c r="AO32" s="3">
        <v>6</v>
      </c>
      <c r="AP32" s="3">
        <v>6</v>
      </c>
      <c r="AQ32" s="3">
        <v>6</v>
      </c>
      <c r="AR32" s="3">
        <v>6</v>
      </c>
      <c r="AS32" s="3">
        <v>6</v>
      </c>
      <c r="AT32" s="3">
        <v>6</v>
      </c>
      <c r="AU32" s="3">
        <v>0</v>
      </c>
      <c r="AV32" s="3">
        <v>0</v>
      </c>
      <c r="AW32" s="3">
        <v>0</v>
      </c>
      <c r="AX32" s="3"/>
      <c r="AY32" s="6">
        <f t="shared" si="13"/>
        <v>132</v>
      </c>
      <c r="AZ32">
        <f t="shared" si="4"/>
        <v>166</v>
      </c>
    </row>
    <row r="33" spans="1:54" ht="12.75">
      <c r="A33" s="80"/>
      <c r="B33" s="71"/>
      <c r="C33" s="72"/>
      <c r="D33" s="19" t="s">
        <v>12</v>
      </c>
      <c r="E33" s="3"/>
      <c r="F33" s="3">
        <v>2</v>
      </c>
      <c r="G33" s="3">
        <v>1</v>
      </c>
      <c r="H33" s="3">
        <v>2</v>
      </c>
      <c r="I33" s="3">
        <v>1</v>
      </c>
      <c r="J33" s="3">
        <v>2</v>
      </c>
      <c r="K33" s="3">
        <v>1</v>
      </c>
      <c r="L33" s="3">
        <v>2</v>
      </c>
      <c r="M33" s="3">
        <v>1</v>
      </c>
      <c r="N33" s="3">
        <v>2</v>
      </c>
      <c r="O33" s="3">
        <v>1</v>
      </c>
      <c r="P33" s="3">
        <v>2</v>
      </c>
      <c r="Q33" s="3">
        <v>1</v>
      </c>
      <c r="R33" s="3">
        <v>2</v>
      </c>
      <c r="S33" s="3">
        <v>1</v>
      </c>
      <c r="T33" s="3">
        <v>2</v>
      </c>
      <c r="U33" s="3">
        <v>1</v>
      </c>
      <c r="V33" s="3">
        <v>2</v>
      </c>
      <c r="W33" s="31">
        <f t="shared" si="12"/>
        <v>26</v>
      </c>
      <c r="X33" s="5"/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/>
      <c r="AY33" s="6">
        <f t="shared" si="13"/>
        <v>22</v>
      </c>
      <c r="AZ33">
        <f t="shared" si="4"/>
        <v>48</v>
      </c>
      <c r="BA33">
        <v>83</v>
      </c>
      <c r="BB33">
        <f t="shared" si="7"/>
        <v>35</v>
      </c>
    </row>
    <row r="34" spans="1:54" ht="12.75">
      <c r="A34" s="80"/>
      <c r="B34" s="82" t="s">
        <v>20</v>
      </c>
      <c r="C34" s="82"/>
      <c r="D34" s="82"/>
      <c r="E34" s="6"/>
      <c r="F34" s="6">
        <f>F26+F6</f>
        <v>36</v>
      </c>
      <c r="G34" s="6">
        <f aca="true" t="shared" si="14" ref="G34:V34">G26+G6</f>
        <v>36</v>
      </c>
      <c r="H34" s="6">
        <f t="shared" si="14"/>
        <v>36</v>
      </c>
      <c r="I34" s="6">
        <f t="shared" si="14"/>
        <v>36</v>
      </c>
      <c r="J34" s="6">
        <f t="shared" si="14"/>
        <v>36</v>
      </c>
      <c r="K34" s="6">
        <f t="shared" si="14"/>
        <v>36</v>
      </c>
      <c r="L34" s="6">
        <f t="shared" si="14"/>
        <v>36</v>
      </c>
      <c r="M34" s="6">
        <f t="shared" si="14"/>
        <v>36</v>
      </c>
      <c r="N34" s="6">
        <f t="shared" si="14"/>
        <v>36</v>
      </c>
      <c r="O34" s="6">
        <f t="shared" si="14"/>
        <v>36</v>
      </c>
      <c r="P34" s="6">
        <f t="shared" si="14"/>
        <v>36</v>
      </c>
      <c r="Q34" s="6">
        <f t="shared" si="14"/>
        <v>36</v>
      </c>
      <c r="R34" s="6">
        <f t="shared" si="14"/>
        <v>36</v>
      </c>
      <c r="S34" s="6">
        <f t="shared" si="14"/>
        <v>36</v>
      </c>
      <c r="T34" s="6">
        <f t="shared" si="14"/>
        <v>36</v>
      </c>
      <c r="U34" s="6">
        <f t="shared" si="14"/>
        <v>36</v>
      </c>
      <c r="V34" s="6">
        <f t="shared" si="14"/>
        <v>36</v>
      </c>
      <c r="W34" s="32">
        <f>W6+W26</f>
        <v>612</v>
      </c>
      <c r="X34" s="7"/>
      <c r="Y34" s="6">
        <f>Y26+Y6</f>
        <v>36</v>
      </c>
      <c r="Z34" s="6">
        <f>Z26+Z6</f>
        <v>36</v>
      </c>
      <c r="AA34" s="6">
        <f aca="true" t="shared" si="15" ref="AA34:AW34">AA26+AA6</f>
        <v>36</v>
      </c>
      <c r="AB34" s="6">
        <f t="shared" si="15"/>
        <v>36</v>
      </c>
      <c r="AC34" s="6">
        <f t="shared" si="15"/>
        <v>36</v>
      </c>
      <c r="AD34" s="6">
        <f t="shared" si="15"/>
        <v>36</v>
      </c>
      <c r="AE34" s="6">
        <f t="shared" si="15"/>
        <v>36</v>
      </c>
      <c r="AF34" s="6">
        <f t="shared" si="15"/>
        <v>36</v>
      </c>
      <c r="AG34" s="6">
        <f t="shared" si="15"/>
        <v>36</v>
      </c>
      <c r="AH34" s="6">
        <f t="shared" si="15"/>
        <v>36</v>
      </c>
      <c r="AI34" s="6">
        <f t="shared" si="15"/>
        <v>36</v>
      </c>
      <c r="AJ34" s="6">
        <f t="shared" si="15"/>
        <v>36</v>
      </c>
      <c r="AK34" s="6">
        <f t="shared" si="15"/>
        <v>36</v>
      </c>
      <c r="AL34" s="6">
        <f t="shared" si="15"/>
        <v>36</v>
      </c>
      <c r="AM34" s="6">
        <f t="shared" si="15"/>
        <v>36</v>
      </c>
      <c r="AN34" s="6">
        <f t="shared" si="15"/>
        <v>36</v>
      </c>
      <c r="AO34" s="6">
        <f t="shared" si="15"/>
        <v>36</v>
      </c>
      <c r="AP34" s="6">
        <f t="shared" si="15"/>
        <v>36</v>
      </c>
      <c r="AQ34" s="6">
        <f t="shared" si="15"/>
        <v>36</v>
      </c>
      <c r="AR34" s="6">
        <f t="shared" si="15"/>
        <v>36</v>
      </c>
      <c r="AS34" s="6">
        <f t="shared" si="15"/>
        <v>36</v>
      </c>
      <c r="AT34" s="6">
        <f t="shared" si="15"/>
        <v>36</v>
      </c>
      <c r="AU34" s="6">
        <f t="shared" si="15"/>
        <v>0</v>
      </c>
      <c r="AV34" s="6">
        <f t="shared" si="15"/>
        <v>0</v>
      </c>
      <c r="AW34" s="6">
        <f t="shared" si="15"/>
        <v>0</v>
      </c>
      <c r="AX34" s="6"/>
      <c r="AY34" s="11">
        <f t="shared" si="13"/>
        <v>792</v>
      </c>
      <c r="AZ34">
        <f t="shared" si="4"/>
        <v>1404</v>
      </c>
      <c r="BA34" s="12"/>
      <c r="BB34">
        <f t="shared" si="7"/>
        <v>-1404</v>
      </c>
    </row>
    <row r="35" spans="1:54" ht="12.75">
      <c r="A35" s="80"/>
      <c r="B35" s="82" t="s">
        <v>21</v>
      </c>
      <c r="C35" s="82"/>
      <c r="D35" s="82"/>
      <c r="E35" s="6"/>
      <c r="F35" s="6">
        <f>F27+F7</f>
        <v>18</v>
      </c>
      <c r="G35" s="6">
        <f aca="true" t="shared" si="16" ref="G35:V35">G27+G7</f>
        <v>18</v>
      </c>
      <c r="H35" s="6">
        <f t="shared" si="16"/>
        <v>18</v>
      </c>
      <c r="I35" s="6">
        <f t="shared" si="16"/>
        <v>18</v>
      </c>
      <c r="J35" s="6">
        <f t="shared" si="16"/>
        <v>18</v>
      </c>
      <c r="K35" s="6">
        <f t="shared" si="16"/>
        <v>18</v>
      </c>
      <c r="L35" s="6">
        <f t="shared" si="16"/>
        <v>18</v>
      </c>
      <c r="M35" s="6">
        <f t="shared" si="16"/>
        <v>18</v>
      </c>
      <c r="N35" s="6">
        <f t="shared" si="16"/>
        <v>18</v>
      </c>
      <c r="O35" s="6">
        <f t="shared" si="16"/>
        <v>18</v>
      </c>
      <c r="P35" s="6">
        <f t="shared" si="16"/>
        <v>18</v>
      </c>
      <c r="Q35" s="6">
        <f t="shared" si="16"/>
        <v>18</v>
      </c>
      <c r="R35" s="6">
        <f t="shared" si="16"/>
        <v>18</v>
      </c>
      <c r="S35" s="6">
        <f t="shared" si="16"/>
        <v>18</v>
      </c>
      <c r="T35" s="6">
        <f t="shared" si="16"/>
        <v>18</v>
      </c>
      <c r="U35" s="6">
        <f t="shared" si="16"/>
        <v>18</v>
      </c>
      <c r="V35" s="6">
        <f t="shared" si="16"/>
        <v>18</v>
      </c>
      <c r="W35" s="32">
        <f>W7+W27</f>
        <v>306</v>
      </c>
      <c r="X35" s="7"/>
      <c r="Y35" s="6">
        <f>Y27+Y7</f>
        <v>18</v>
      </c>
      <c r="Z35" s="6">
        <f>Z27+Z7</f>
        <v>18</v>
      </c>
      <c r="AA35" s="6">
        <f aca="true" t="shared" si="17" ref="AA35:AW35">AA27+AA7</f>
        <v>18</v>
      </c>
      <c r="AB35" s="6">
        <f t="shared" si="17"/>
        <v>18</v>
      </c>
      <c r="AC35" s="6">
        <f t="shared" si="17"/>
        <v>18</v>
      </c>
      <c r="AD35" s="6">
        <f t="shared" si="17"/>
        <v>18</v>
      </c>
      <c r="AE35" s="6">
        <f t="shared" si="17"/>
        <v>18</v>
      </c>
      <c r="AF35" s="6">
        <f t="shared" si="17"/>
        <v>18</v>
      </c>
      <c r="AG35" s="6">
        <f t="shared" si="17"/>
        <v>18</v>
      </c>
      <c r="AH35" s="6">
        <f t="shared" si="17"/>
        <v>18</v>
      </c>
      <c r="AI35" s="6">
        <f t="shared" si="17"/>
        <v>18</v>
      </c>
      <c r="AJ35" s="6">
        <f t="shared" si="17"/>
        <v>18</v>
      </c>
      <c r="AK35" s="6">
        <f t="shared" si="17"/>
        <v>18</v>
      </c>
      <c r="AL35" s="6">
        <f t="shared" si="17"/>
        <v>18</v>
      </c>
      <c r="AM35" s="6">
        <f t="shared" si="17"/>
        <v>18</v>
      </c>
      <c r="AN35" s="6">
        <f t="shared" si="17"/>
        <v>18</v>
      </c>
      <c r="AO35" s="6">
        <f t="shared" si="17"/>
        <v>18</v>
      </c>
      <c r="AP35" s="6">
        <f t="shared" si="17"/>
        <v>18</v>
      </c>
      <c r="AQ35" s="6">
        <f t="shared" si="17"/>
        <v>18</v>
      </c>
      <c r="AR35" s="6">
        <f t="shared" si="17"/>
        <v>18</v>
      </c>
      <c r="AS35" s="6">
        <f t="shared" si="17"/>
        <v>18</v>
      </c>
      <c r="AT35" s="6">
        <f t="shared" si="17"/>
        <v>18</v>
      </c>
      <c r="AU35" s="6">
        <f t="shared" si="17"/>
        <v>0</v>
      </c>
      <c r="AV35" s="6">
        <f t="shared" si="17"/>
        <v>0</v>
      </c>
      <c r="AW35" s="6">
        <f t="shared" si="17"/>
        <v>0</v>
      </c>
      <c r="AX35" s="6"/>
      <c r="AY35" s="11">
        <f t="shared" si="13"/>
        <v>396</v>
      </c>
      <c r="AZ35">
        <f t="shared" si="4"/>
        <v>702</v>
      </c>
      <c r="BA35" s="12">
        <f>AZ35/22</f>
        <v>31.90909090909091</v>
      </c>
      <c r="BB35" s="14"/>
    </row>
    <row r="36" spans="1:54" ht="13.5" thickBot="1">
      <c r="A36" s="81"/>
      <c r="B36" s="85" t="s">
        <v>22</v>
      </c>
      <c r="C36" s="85"/>
      <c r="D36" s="85"/>
      <c r="E36" s="33">
        <f>E34+E35</f>
        <v>0</v>
      </c>
      <c r="F36" s="33">
        <f aca="true" t="shared" si="18" ref="F36:AW36">F34+F35</f>
        <v>54</v>
      </c>
      <c r="G36" s="33">
        <f t="shared" si="18"/>
        <v>54</v>
      </c>
      <c r="H36" s="33">
        <f t="shared" si="18"/>
        <v>54</v>
      </c>
      <c r="I36" s="33">
        <f t="shared" si="18"/>
        <v>54</v>
      </c>
      <c r="J36" s="33">
        <f t="shared" si="18"/>
        <v>54</v>
      </c>
      <c r="K36" s="33">
        <f t="shared" si="18"/>
        <v>54</v>
      </c>
      <c r="L36" s="33">
        <f t="shared" si="18"/>
        <v>54</v>
      </c>
      <c r="M36" s="33">
        <f t="shared" si="18"/>
        <v>54</v>
      </c>
      <c r="N36" s="33">
        <f t="shared" si="18"/>
        <v>54</v>
      </c>
      <c r="O36" s="33">
        <f t="shared" si="18"/>
        <v>54</v>
      </c>
      <c r="P36" s="33">
        <f t="shared" si="18"/>
        <v>54</v>
      </c>
      <c r="Q36" s="33">
        <f t="shared" si="18"/>
        <v>54</v>
      </c>
      <c r="R36" s="33">
        <f t="shared" si="18"/>
        <v>54</v>
      </c>
      <c r="S36" s="33">
        <f t="shared" si="18"/>
        <v>54</v>
      </c>
      <c r="T36" s="33">
        <f t="shared" si="18"/>
        <v>54</v>
      </c>
      <c r="U36" s="33">
        <f t="shared" si="18"/>
        <v>54</v>
      </c>
      <c r="V36" s="33">
        <f t="shared" si="18"/>
        <v>54</v>
      </c>
      <c r="W36" s="34">
        <f>W34+W35</f>
        <v>918</v>
      </c>
      <c r="X36" s="17"/>
      <c r="Y36" s="2">
        <f>Y34+Y35</f>
        <v>54</v>
      </c>
      <c r="Z36" s="2">
        <f t="shared" si="18"/>
        <v>54</v>
      </c>
      <c r="AA36" s="2">
        <f t="shared" si="18"/>
        <v>54</v>
      </c>
      <c r="AB36" s="2">
        <f t="shared" si="18"/>
        <v>54</v>
      </c>
      <c r="AC36" s="2">
        <f t="shared" si="18"/>
        <v>54</v>
      </c>
      <c r="AD36" s="2">
        <f t="shared" si="18"/>
        <v>54</v>
      </c>
      <c r="AE36" s="2">
        <f t="shared" si="18"/>
        <v>54</v>
      </c>
      <c r="AF36" s="2">
        <f t="shared" si="18"/>
        <v>54</v>
      </c>
      <c r="AG36" s="2">
        <f t="shared" si="18"/>
        <v>54</v>
      </c>
      <c r="AH36" s="2">
        <f t="shared" si="18"/>
        <v>54</v>
      </c>
      <c r="AI36" s="2">
        <f t="shared" si="18"/>
        <v>54</v>
      </c>
      <c r="AJ36" s="2">
        <f t="shared" si="18"/>
        <v>54</v>
      </c>
      <c r="AK36" s="2">
        <f t="shared" si="18"/>
        <v>54</v>
      </c>
      <c r="AL36" s="2">
        <f t="shared" si="18"/>
        <v>54</v>
      </c>
      <c r="AM36" s="2">
        <f t="shared" si="18"/>
        <v>54</v>
      </c>
      <c r="AN36" s="2">
        <f t="shared" si="18"/>
        <v>54</v>
      </c>
      <c r="AO36" s="2">
        <f t="shared" si="18"/>
        <v>54</v>
      </c>
      <c r="AP36" s="2">
        <f t="shared" si="18"/>
        <v>54</v>
      </c>
      <c r="AQ36" s="2">
        <f t="shared" si="18"/>
        <v>54</v>
      </c>
      <c r="AR36" s="2">
        <f t="shared" si="18"/>
        <v>54</v>
      </c>
      <c r="AS36" s="2">
        <f t="shared" si="18"/>
        <v>54</v>
      </c>
      <c r="AT36" s="2">
        <f t="shared" si="18"/>
        <v>54</v>
      </c>
      <c r="AU36" s="2">
        <f t="shared" si="18"/>
        <v>0</v>
      </c>
      <c r="AV36" s="2">
        <f t="shared" si="18"/>
        <v>0</v>
      </c>
      <c r="AW36" s="2">
        <f t="shared" si="18"/>
        <v>0</v>
      </c>
      <c r="AX36" s="2"/>
      <c r="AY36" s="2">
        <f>AY34+AY35</f>
        <v>1188</v>
      </c>
      <c r="AZ36">
        <f t="shared" si="4"/>
        <v>2106</v>
      </c>
      <c r="BA36" s="12">
        <f>AZ36/22</f>
        <v>95.72727272727273</v>
      </c>
      <c r="BB36" s="14"/>
    </row>
    <row r="46" spans="26:52" ht="12.75"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3"/>
    </row>
    <row r="47" spans="26:52" ht="12.75"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2"/>
      <c r="AZ47" s="13"/>
    </row>
    <row r="48" spans="26:52" ht="12.75"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3"/>
    </row>
    <row r="49" spans="26:51" ht="12.75"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6:51" ht="12.75"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</sheetData>
  <sheetProtection/>
  <mergeCells count="45">
    <mergeCell ref="B1:B5"/>
    <mergeCell ref="B10:B11"/>
    <mergeCell ref="B8:B9"/>
    <mergeCell ref="C8:C9"/>
    <mergeCell ref="B6:B7"/>
    <mergeCell ref="C10:C11"/>
    <mergeCell ref="C14:C15"/>
    <mergeCell ref="C20:C21"/>
    <mergeCell ref="B34:D34"/>
    <mergeCell ref="C6:C7"/>
    <mergeCell ref="B22:B23"/>
    <mergeCell ref="B36:D36"/>
    <mergeCell ref="B12:B13"/>
    <mergeCell ref="C12:C13"/>
    <mergeCell ref="B35:D35"/>
    <mergeCell ref="O1:Q1"/>
    <mergeCell ref="AC1:AE1"/>
    <mergeCell ref="S1:U1"/>
    <mergeCell ref="D1:D5"/>
    <mergeCell ref="F1:H1"/>
    <mergeCell ref="A1:A36"/>
    <mergeCell ref="C1:C5"/>
    <mergeCell ref="C16:C17"/>
    <mergeCell ref="C18:C19"/>
    <mergeCell ref="B14:B15"/>
    <mergeCell ref="B32:B33"/>
    <mergeCell ref="C32:C33"/>
    <mergeCell ref="B26:B27"/>
    <mergeCell ref="C26:C27"/>
    <mergeCell ref="B20:B21"/>
    <mergeCell ref="B24:B25"/>
    <mergeCell ref="C24:C25"/>
    <mergeCell ref="B30:B31"/>
    <mergeCell ref="C30:C31"/>
    <mergeCell ref="C22:C23"/>
    <mergeCell ref="J1:M1"/>
    <mergeCell ref="X1:AA1"/>
    <mergeCell ref="AO1:AR1"/>
    <mergeCell ref="AT1:AV1"/>
    <mergeCell ref="B28:B29"/>
    <mergeCell ref="C28:C29"/>
    <mergeCell ref="B16:B17"/>
    <mergeCell ref="B18:B19"/>
    <mergeCell ref="AG1:AI1"/>
    <mergeCell ref="AK1:AN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20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9" width="4.75390625" style="0" customWidth="1"/>
    <col min="50" max="50" width="5.625" style="0" customWidth="1"/>
    <col min="51" max="53" width="9.125" style="0" customWidth="1"/>
  </cols>
  <sheetData>
    <row r="1" spans="1:50" ht="78.75">
      <c r="A1" s="79" t="s">
        <v>7</v>
      </c>
      <c r="B1" s="77" t="s">
        <v>8</v>
      </c>
      <c r="C1" s="77" t="s">
        <v>0</v>
      </c>
      <c r="D1" s="27" t="s">
        <v>84</v>
      </c>
      <c r="E1" s="67" t="s">
        <v>4</v>
      </c>
      <c r="F1" s="67"/>
      <c r="G1" s="67"/>
      <c r="H1" s="27" t="s">
        <v>74</v>
      </c>
      <c r="I1" s="67" t="s">
        <v>75</v>
      </c>
      <c r="J1" s="67"/>
      <c r="K1" s="67"/>
      <c r="L1" s="67"/>
      <c r="M1" s="27" t="s">
        <v>76</v>
      </c>
      <c r="N1" s="67" t="s">
        <v>5</v>
      </c>
      <c r="O1" s="67"/>
      <c r="P1" s="67"/>
      <c r="Q1" s="27" t="s">
        <v>77</v>
      </c>
      <c r="R1" s="67" t="s">
        <v>6</v>
      </c>
      <c r="S1" s="67"/>
      <c r="T1" s="67"/>
      <c r="U1" s="27" t="s">
        <v>78</v>
      </c>
      <c r="V1" s="28" t="s">
        <v>172</v>
      </c>
      <c r="W1" s="68" t="s">
        <v>23</v>
      </c>
      <c r="X1" s="69"/>
      <c r="Y1" s="69"/>
      <c r="Z1" s="69"/>
      <c r="AA1" s="25" t="s">
        <v>79</v>
      </c>
      <c r="AB1" s="70" t="s">
        <v>24</v>
      </c>
      <c r="AC1" s="70"/>
      <c r="AD1" s="70"/>
      <c r="AE1" s="25" t="s">
        <v>80</v>
      </c>
      <c r="AF1" s="70" t="s">
        <v>25</v>
      </c>
      <c r="AG1" s="70"/>
      <c r="AH1" s="70"/>
      <c r="AI1" s="25" t="s">
        <v>81</v>
      </c>
      <c r="AJ1" s="70" t="s">
        <v>26</v>
      </c>
      <c r="AK1" s="70"/>
      <c r="AL1" s="70"/>
      <c r="AM1" s="70"/>
      <c r="AN1" s="70" t="s">
        <v>27</v>
      </c>
      <c r="AO1" s="70"/>
      <c r="AP1" s="70"/>
      <c r="AQ1" s="70"/>
      <c r="AR1" s="25" t="s">
        <v>82</v>
      </c>
      <c r="AS1" s="70" t="s">
        <v>28</v>
      </c>
      <c r="AT1" s="70"/>
      <c r="AU1" s="70"/>
      <c r="AV1" s="25" t="s">
        <v>83</v>
      </c>
      <c r="AW1" s="25" t="s">
        <v>173</v>
      </c>
      <c r="AX1" s="86" t="s">
        <v>174</v>
      </c>
    </row>
    <row r="2" spans="1:50" ht="12.75">
      <c r="A2" s="80"/>
      <c r="B2" s="78"/>
      <c r="C2" s="78"/>
      <c r="D2" s="89" t="s">
        <v>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87"/>
    </row>
    <row r="3" spans="1:50" ht="12.75">
      <c r="A3" s="80"/>
      <c r="B3" s="78"/>
      <c r="C3" s="78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87"/>
    </row>
    <row r="4" spans="1:50" ht="12.75">
      <c r="A4" s="80"/>
      <c r="B4" s="78"/>
      <c r="C4" s="78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87"/>
    </row>
    <row r="5" spans="1:50" ht="12.75">
      <c r="A5" s="80"/>
      <c r="B5" s="78"/>
      <c r="C5" s="78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88"/>
    </row>
    <row r="6" spans="1:51" ht="22.5">
      <c r="A6" s="80"/>
      <c r="B6" s="21" t="s">
        <v>46</v>
      </c>
      <c r="C6" s="23" t="s">
        <v>45</v>
      </c>
      <c r="D6" s="10">
        <f aca="true" t="shared" si="0" ref="D6:U6">D7+D8+D9+D10+D11+D12+D13+D14+D15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0">
        <f>SUM(V7+V8+V9+V10+V11+V12+V13+V14+V15)</f>
        <v>0</v>
      </c>
      <c r="W6" s="16">
        <f aca="true" t="shared" si="1" ref="W6:AR6">W7+W8+W9+W10+W11+W12+W13+W14+W15</f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0">
        <f t="shared" si="1"/>
        <v>0</v>
      </c>
      <c r="AF6" s="10">
        <f t="shared" si="1"/>
        <v>0</v>
      </c>
      <c r="AG6" s="10">
        <f t="shared" si="1"/>
        <v>0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10">
        <f t="shared" si="1"/>
        <v>0</v>
      </c>
      <c r="AO6" s="10">
        <f t="shared" si="1"/>
        <v>0</v>
      </c>
      <c r="AP6" s="10">
        <f t="shared" si="1"/>
        <v>0</v>
      </c>
      <c r="AQ6" s="10">
        <f t="shared" si="1"/>
        <v>0</v>
      </c>
      <c r="AR6" s="10">
        <f t="shared" si="1"/>
        <v>0</v>
      </c>
      <c r="AS6" s="10">
        <v>7</v>
      </c>
      <c r="AT6" s="10">
        <v>2</v>
      </c>
      <c r="AU6" s="10">
        <v>0</v>
      </c>
      <c r="AV6" s="10">
        <f>AV7+AV8+AV9+AV10+AV11+AV12+AV13+AV14+AV15</f>
        <v>0</v>
      </c>
      <c r="AW6" s="10">
        <f>SUM(W6:AV6)</f>
        <v>9</v>
      </c>
      <c r="AX6" s="10" t="s">
        <v>177</v>
      </c>
      <c r="AY6" t="e">
        <f>V6+AX6</f>
        <v>#VALUE!</v>
      </c>
    </row>
    <row r="7" spans="1:51" ht="12.75">
      <c r="A7" s="80"/>
      <c r="B7" s="9" t="s">
        <v>47</v>
      </c>
      <c r="C7" s="24" t="s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8"/>
      <c r="AT7" s="48" t="s">
        <v>175</v>
      </c>
      <c r="AU7" s="48"/>
      <c r="AV7" s="3"/>
      <c r="AW7" s="3" t="s">
        <v>175</v>
      </c>
      <c r="AX7" s="6" t="s">
        <v>175</v>
      </c>
      <c r="AY7" t="e">
        <f aca="true" t="shared" si="2" ref="AY7:AY20">V7+AX7</f>
        <v>#VALUE!</v>
      </c>
    </row>
    <row r="8" spans="1:51" ht="12.75">
      <c r="A8" s="80"/>
      <c r="B8" s="9" t="s">
        <v>49</v>
      </c>
      <c r="C8" s="24" t="s">
        <v>50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1">
        <f aca="true" t="shared" si="3" ref="V8:V15">SUM(D8:U8)</f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8" t="s">
        <v>176</v>
      </c>
      <c r="AT8" s="48"/>
      <c r="AU8" s="48"/>
      <c r="AV8" s="3"/>
      <c r="AW8" s="3" t="s">
        <v>176</v>
      </c>
      <c r="AX8" s="6" t="s">
        <v>176</v>
      </c>
      <c r="AY8" t="e">
        <f t="shared" si="2"/>
        <v>#VALUE!</v>
      </c>
    </row>
    <row r="9" spans="1:51" ht="12.75">
      <c r="A9" s="80"/>
      <c r="B9" s="9" t="s">
        <v>51</v>
      </c>
      <c r="C9" s="24" t="s">
        <v>53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1">
        <f t="shared" si="3"/>
        <v>0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8" t="s">
        <v>176</v>
      </c>
      <c r="AT9" s="48"/>
      <c r="AU9" s="48"/>
      <c r="AV9" s="3"/>
      <c r="AW9" s="3" t="s">
        <v>176</v>
      </c>
      <c r="AX9" s="6" t="s">
        <v>176</v>
      </c>
      <c r="AY9" t="e">
        <f t="shared" si="2"/>
        <v>#VALUE!</v>
      </c>
    </row>
    <row r="10" spans="1:51" ht="12.75">
      <c r="A10" s="80"/>
      <c r="B10" s="9" t="s">
        <v>55</v>
      </c>
      <c r="C10" s="24" t="s">
        <v>54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1">
        <f t="shared" si="3"/>
        <v>0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8" t="s">
        <v>176</v>
      </c>
      <c r="AT10" s="48"/>
      <c r="AU10" s="48"/>
      <c r="AV10" s="3"/>
      <c r="AW10" s="3" t="s">
        <v>176</v>
      </c>
      <c r="AX10" s="6" t="s">
        <v>176</v>
      </c>
      <c r="AY10" t="e">
        <f t="shared" si="2"/>
        <v>#VALUE!</v>
      </c>
    </row>
    <row r="11" spans="1:51" ht="36">
      <c r="A11" s="80"/>
      <c r="B11" s="9" t="s">
        <v>56</v>
      </c>
      <c r="C11" s="20" t="s">
        <v>61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1">
        <f t="shared" si="3"/>
        <v>0</v>
      </c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8"/>
      <c r="AT11" s="48" t="s">
        <v>175</v>
      </c>
      <c r="AU11" s="48"/>
      <c r="AV11" s="3"/>
      <c r="AW11" s="3" t="s">
        <v>175</v>
      </c>
      <c r="AX11" s="6" t="s">
        <v>175</v>
      </c>
      <c r="AY11" t="e">
        <f t="shared" si="2"/>
        <v>#VALUE!</v>
      </c>
    </row>
    <row r="12" spans="1:51" ht="12.75">
      <c r="A12" s="80"/>
      <c r="B12" s="9" t="s">
        <v>57</v>
      </c>
      <c r="C12" s="20" t="s">
        <v>62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1">
        <f t="shared" si="3"/>
        <v>0</v>
      </c>
      <c r="W12" s="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8" t="s">
        <v>176</v>
      </c>
      <c r="AT12" s="48"/>
      <c r="AU12" s="48"/>
      <c r="AV12" s="3"/>
      <c r="AW12" s="3" t="s">
        <v>176</v>
      </c>
      <c r="AX12" s="6" t="s">
        <v>176</v>
      </c>
      <c r="AY12" t="e">
        <f t="shared" si="2"/>
        <v>#VALUE!</v>
      </c>
    </row>
    <row r="13" spans="1:51" ht="12.75">
      <c r="A13" s="80"/>
      <c r="B13" s="9" t="s">
        <v>58</v>
      </c>
      <c r="C13" s="20" t="s">
        <v>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1">
        <f t="shared" si="3"/>
        <v>0</v>
      </c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8" t="s">
        <v>176</v>
      </c>
      <c r="AT13" s="48"/>
      <c r="AU13" s="48"/>
      <c r="AV13" s="3"/>
      <c r="AW13" s="3" t="s">
        <v>176</v>
      </c>
      <c r="AX13" s="6" t="s">
        <v>176</v>
      </c>
      <c r="AY13" t="e">
        <f t="shared" si="2"/>
        <v>#VALUE!</v>
      </c>
    </row>
    <row r="14" spans="1:51" ht="12.75">
      <c r="A14" s="80"/>
      <c r="B14" s="9" t="s">
        <v>59</v>
      </c>
      <c r="C14" s="20" t="s">
        <v>64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1">
        <f t="shared" si="3"/>
        <v>0</v>
      </c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8" t="s">
        <v>176</v>
      </c>
      <c r="AT14" s="48"/>
      <c r="AU14" s="48"/>
      <c r="AV14" s="3"/>
      <c r="AW14" s="3" t="s">
        <v>176</v>
      </c>
      <c r="AX14" s="6" t="s">
        <v>176</v>
      </c>
      <c r="AY14" t="e">
        <f t="shared" si="2"/>
        <v>#VALUE!</v>
      </c>
    </row>
    <row r="15" spans="1:51" ht="24">
      <c r="A15" s="80"/>
      <c r="B15" s="9" t="s">
        <v>60</v>
      </c>
      <c r="C15" s="20" t="s">
        <v>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1">
        <f t="shared" si="3"/>
        <v>0</v>
      </c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8" t="s">
        <v>176</v>
      </c>
      <c r="AT15" s="48"/>
      <c r="AU15" s="48"/>
      <c r="AV15" s="3"/>
      <c r="AW15" s="3" t="s">
        <v>176</v>
      </c>
      <c r="AX15" s="6" t="s">
        <v>176</v>
      </c>
      <c r="AY15" t="e">
        <f t="shared" si="2"/>
        <v>#VALUE!</v>
      </c>
    </row>
    <row r="16" spans="1:52" ht="12.75">
      <c r="A16" s="80"/>
      <c r="B16" s="21" t="s">
        <v>66</v>
      </c>
      <c r="C16" s="22" t="s">
        <v>67</v>
      </c>
      <c r="D16" s="10">
        <f aca="true" t="shared" si="4" ref="D16:AR16">D17+D18+D19</f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30">
        <f t="shared" si="4"/>
        <v>0</v>
      </c>
      <c r="W16" s="16">
        <f t="shared" si="4"/>
        <v>0</v>
      </c>
      <c r="X16" s="10">
        <f t="shared" si="4"/>
        <v>0</v>
      </c>
      <c r="Y16" s="10">
        <f t="shared" si="4"/>
        <v>0</v>
      </c>
      <c r="Z16" s="10">
        <f t="shared" si="4"/>
        <v>0</v>
      </c>
      <c r="AA16" s="10">
        <f t="shared" si="4"/>
        <v>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 t="shared" si="4"/>
        <v>0</v>
      </c>
      <c r="AF16" s="10">
        <f t="shared" si="4"/>
        <v>0</v>
      </c>
      <c r="AG16" s="10">
        <f t="shared" si="4"/>
        <v>0</v>
      </c>
      <c r="AH16" s="10">
        <f t="shared" si="4"/>
        <v>0</v>
      </c>
      <c r="AI16" s="10">
        <f t="shared" si="4"/>
        <v>0</v>
      </c>
      <c r="AJ16" s="10">
        <f t="shared" si="4"/>
        <v>0</v>
      </c>
      <c r="AK16" s="10">
        <f t="shared" si="4"/>
        <v>0</v>
      </c>
      <c r="AL16" s="10">
        <f t="shared" si="4"/>
        <v>0</v>
      </c>
      <c r="AM16" s="10">
        <f t="shared" si="4"/>
        <v>0</v>
      </c>
      <c r="AN16" s="10">
        <f t="shared" si="4"/>
        <v>0</v>
      </c>
      <c r="AO16" s="10">
        <f t="shared" si="4"/>
        <v>0</v>
      </c>
      <c r="AP16" s="10">
        <f t="shared" si="4"/>
        <v>0</v>
      </c>
      <c r="AQ16" s="10">
        <f t="shared" si="4"/>
        <v>0</v>
      </c>
      <c r="AR16" s="10">
        <f t="shared" si="4"/>
        <v>0</v>
      </c>
      <c r="AS16" s="49">
        <v>1</v>
      </c>
      <c r="AT16" s="49">
        <f>AT17+AT18+AT19</f>
        <v>0</v>
      </c>
      <c r="AU16" s="49">
        <v>2</v>
      </c>
      <c r="AV16" s="10">
        <f>AV17+AV18+AV19</f>
        <v>0</v>
      </c>
      <c r="AW16" s="10">
        <f>SUM(W16:AV16)</f>
        <v>3</v>
      </c>
      <c r="AX16" s="10" t="s">
        <v>178</v>
      </c>
      <c r="AY16" t="e">
        <f t="shared" si="2"/>
        <v>#VALUE!</v>
      </c>
      <c r="AZ16" s="12"/>
    </row>
    <row r="17" spans="1:51" ht="12.75">
      <c r="A17" s="80"/>
      <c r="B17" s="9" t="s">
        <v>68</v>
      </c>
      <c r="C17" s="24" t="s">
        <v>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1">
        <f>SUM(D17:U17)</f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8"/>
      <c r="AT17" s="48"/>
      <c r="AU17" s="48" t="s">
        <v>175</v>
      </c>
      <c r="AV17" s="3"/>
      <c r="AW17" s="3" t="s">
        <v>175</v>
      </c>
      <c r="AX17" s="6" t="s">
        <v>175</v>
      </c>
      <c r="AY17" t="e">
        <f t="shared" si="2"/>
        <v>#VALUE!</v>
      </c>
    </row>
    <row r="18" spans="1:51" ht="12.75">
      <c r="A18" s="80"/>
      <c r="B18" s="9" t="s">
        <v>69</v>
      </c>
      <c r="C18" s="24" t="s">
        <v>72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1">
        <f>SUM(D18:U18)</f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48" t="s">
        <v>176</v>
      </c>
      <c r="AT18" s="48"/>
      <c r="AU18" s="48"/>
      <c r="AV18" s="3"/>
      <c r="AW18" s="3" t="s">
        <v>176</v>
      </c>
      <c r="AX18" s="6" t="s">
        <v>176</v>
      </c>
      <c r="AY18" t="e">
        <f t="shared" si="2"/>
        <v>#VALUE!</v>
      </c>
    </row>
    <row r="19" spans="1:51" ht="12.75">
      <c r="A19" s="80"/>
      <c r="B19" s="9" t="s">
        <v>70</v>
      </c>
      <c r="C19" s="24" t="s">
        <v>73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1">
        <f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48"/>
      <c r="AT19" s="48"/>
      <c r="AU19" s="48" t="s">
        <v>175</v>
      </c>
      <c r="AV19" s="3"/>
      <c r="AW19" s="3" t="s">
        <v>175</v>
      </c>
      <c r="AX19" s="6" t="s">
        <v>175</v>
      </c>
      <c r="AY19" t="e">
        <f t="shared" si="2"/>
        <v>#VALUE!</v>
      </c>
    </row>
    <row r="20" spans="1:53" ht="13.5" thickBot="1">
      <c r="A20" s="81"/>
      <c r="B20" s="85" t="s">
        <v>195</v>
      </c>
      <c r="C20" s="85"/>
      <c r="D20" s="33">
        <f aca="true" t="shared" si="5" ref="D20:U20">D16+D6</f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>
        <f t="shared" si="5"/>
        <v>0</v>
      </c>
      <c r="R20" s="33">
        <f t="shared" si="5"/>
        <v>0</v>
      </c>
      <c r="S20" s="33">
        <f t="shared" si="5"/>
        <v>0</v>
      </c>
      <c r="T20" s="33">
        <f t="shared" si="5"/>
        <v>0</v>
      </c>
      <c r="U20" s="33">
        <f t="shared" si="5"/>
        <v>0</v>
      </c>
      <c r="V20" s="34">
        <f>SUM(D20:U20)</f>
        <v>0</v>
      </c>
      <c r="W20" s="17"/>
      <c r="X20" s="2">
        <f aca="true" t="shared" si="6" ref="X20:AV20">X16+X6</f>
        <v>0</v>
      </c>
      <c r="Y20" s="2">
        <f t="shared" si="6"/>
        <v>0</v>
      </c>
      <c r="Z20" s="2">
        <f t="shared" si="6"/>
        <v>0</v>
      </c>
      <c r="AA20" s="2">
        <f t="shared" si="6"/>
        <v>0</v>
      </c>
      <c r="AB20" s="2">
        <f t="shared" si="6"/>
        <v>0</v>
      </c>
      <c r="AC20" s="2">
        <f t="shared" si="6"/>
        <v>0</v>
      </c>
      <c r="AD20" s="2">
        <f t="shared" si="6"/>
        <v>0</v>
      </c>
      <c r="AE20" s="2">
        <f t="shared" si="6"/>
        <v>0</v>
      </c>
      <c r="AF20" s="2">
        <f t="shared" si="6"/>
        <v>0</v>
      </c>
      <c r="AG20" s="2">
        <f t="shared" si="6"/>
        <v>0</v>
      </c>
      <c r="AH20" s="2">
        <f t="shared" si="6"/>
        <v>0</v>
      </c>
      <c r="AI20" s="2">
        <f t="shared" si="6"/>
        <v>0</v>
      </c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6"/>
        <v>0</v>
      </c>
      <c r="AP20" s="2">
        <f t="shared" si="6"/>
        <v>0</v>
      </c>
      <c r="AQ20" s="2">
        <f t="shared" si="6"/>
        <v>0</v>
      </c>
      <c r="AR20" s="2">
        <f t="shared" si="6"/>
        <v>0</v>
      </c>
      <c r="AS20" s="2">
        <f t="shared" si="6"/>
        <v>8</v>
      </c>
      <c r="AT20" s="2">
        <f t="shared" si="6"/>
        <v>2</v>
      </c>
      <c r="AU20" s="2">
        <f t="shared" si="6"/>
        <v>2</v>
      </c>
      <c r="AV20" s="2">
        <f t="shared" si="6"/>
        <v>0</v>
      </c>
      <c r="AW20" s="2"/>
      <c r="AX20" s="2" t="s">
        <v>179</v>
      </c>
      <c r="AY20" t="e">
        <f t="shared" si="2"/>
        <v>#VALUE!</v>
      </c>
      <c r="AZ20" s="12" t="e">
        <f>AY20/22</f>
        <v>#VALUE!</v>
      </c>
      <c r="BA20" s="14"/>
    </row>
    <row r="23" s="47" customFormat="1" ht="12.75">
      <c r="B23" s="47" t="s">
        <v>180</v>
      </c>
    </row>
    <row r="24" ht="12.75">
      <c r="B24" t="s">
        <v>181</v>
      </c>
    </row>
    <row r="25" ht="12.75">
      <c r="B25" t="s">
        <v>182</v>
      </c>
    </row>
    <row r="26" ht="12.75">
      <c r="B26" t="s">
        <v>183</v>
      </c>
    </row>
    <row r="27" ht="12.75">
      <c r="B27" t="s">
        <v>184</v>
      </c>
    </row>
    <row r="28" ht="12.75">
      <c r="B28" t="s">
        <v>185</v>
      </c>
    </row>
    <row r="29" spans="2:51" ht="12.75">
      <c r="B29" t="s">
        <v>186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3"/>
    </row>
    <row r="30" spans="2:51" ht="12.75">
      <c r="B30" t="s">
        <v>187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2"/>
      <c r="AY30" s="13"/>
    </row>
    <row r="31" spans="25:51" ht="12.75"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/>
      <c r="AY31" s="13"/>
    </row>
    <row r="32" spans="2:50" ht="12.75">
      <c r="B32" t="s">
        <v>188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2:50" ht="12.75">
      <c r="B33" t="s">
        <v>189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12.75">
      <c r="B34" t="s">
        <v>190</v>
      </c>
    </row>
    <row r="35" ht="12.75">
      <c r="B35" t="s">
        <v>191</v>
      </c>
    </row>
  </sheetData>
  <sheetProtection/>
  <mergeCells count="16">
    <mergeCell ref="AF1:AH1"/>
    <mergeCell ref="AJ1:AM1"/>
    <mergeCell ref="B1:B5"/>
    <mergeCell ref="C1:C5"/>
    <mergeCell ref="E1:G1"/>
    <mergeCell ref="I1:L1"/>
    <mergeCell ref="A1:A20"/>
    <mergeCell ref="B20:C20"/>
    <mergeCell ref="AX1:AX5"/>
    <mergeCell ref="D2:AW2"/>
    <mergeCell ref="AN1:AQ1"/>
    <mergeCell ref="AS1:AU1"/>
    <mergeCell ref="N1:P1"/>
    <mergeCell ref="R1:T1"/>
    <mergeCell ref="W1:Z1"/>
    <mergeCell ref="AB1:AD1"/>
  </mergeCells>
  <printOptions/>
  <pageMargins left="0.75" right="0.75" top="0.5" bottom="0.46" header="0.28" footer="0.24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SheetLayoutView="10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5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79" t="s">
        <v>224</v>
      </c>
      <c r="B1" s="77" t="s">
        <v>8</v>
      </c>
      <c r="C1" s="77" t="s">
        <v>0</v>
      </c>
      <c r="D1" s="77" t="s">
        <v>1</v>
      </c>
      <c r="E1" s="27" t="s">
        <v>85</v>
      </c>
      <c r="F1" s="67" t="s">
        <v>4</v>
      </c>
      <c r="G1" s="67"/>
      <c r="H1" s="67"/>
      <c r="I1" s="27" t="s">
        <v>86</v>
      </c>
      <c r="J1" s="67" t="s">
        <v>75</v>
      </c>
      <c r="K1" s="67"/>
      <c r="L1" s="67"/>
      <c r="M1" s="67"/>
      <c r="N1" s="27" t="s">
        <v>87</v>
      </c>
      <c r="O1" s="67" t="s">
        <v>5</v>
      </c>
      <c r="P1" s="67"/>
      <c r="Q1" s="67"/>
      <c r="R1" s="27" t="s">
        <v>88</v>
      </c>
      <c r="S1" s="96" t="s">
        <v>6</v>
      </c>
      <c r="T1" s="97"/>
      <c r="U1" s="97"/>
      <c r="V1" s="98"/>
      <c r="W1" s="28" t="s">
        <v>30</v>
      </c>
      <c r="X1" s="68" t="s">
        <v>23</v>
      </c>
      <c r="Y1" s="69"/>
      <c r="Z1" s="69"/>
      <c r="AA1" s="69"/>
      <c r="AB1" s="25" t="s">
        <v>89</v>
      </c>
      <c r="AC1" s="70" t="s">
        <v>24</v>
      </c>
      <c r="AD1" s="70"/>
      <c r="AE1" s="70"/>
      <c r="AF1" s="25" t="s">
        <v>90</v>
      </c>
      <c r="AG1" s="70" t="s">
        <v>25</v>
      </c>
      <c r="AH1" s="70"/>
      <c r="AI1" s="70"/>
      <c r="AJ1" s="25" t="s">
        <v>91</v>
      </c>
      <c r="AK1" s="70" t="s">
        <v>26</v>
      </c>
      <c r="AL1" s="70"/>
      <c r="AM1" s="70"/>
      <c r="AN1" s="70"/>
      <c r="AO1" s="36" t="s">
        <v>92</v>
      </c>
      <c r="AP1" s="93" t="s">
        <v>27</v>
      </c>
      <c r="AQ1" s="94"/>
      <c r="AR1" s="95"/>
      <c r="AS1" s="25" t="s">
        <v>93</v>
      </c>
      <c r="AT1" s="70" t="s">
        <v>28</v>
      </c>
      <c r="AU1" s="70"/>
      <c r="AV1" s="70"/>
      <c r="AW1" s="25" t="s">
        <v>94</v>
      </c>
      <c r="AX1" s="25"/>
      <c r="AY1" s="26" t="s">
        <v>29</v>
      </c>
    </row>
    <row r="2" spans="1:51" ht="12.75">
      <c r="A2" s="80"/>
      <c r="B2" s="78"/>
      <c r="C2" s="78"/>
      <c r="D2" s="78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0"/>
      <c r="B3" s="78"/>
      <c r="C3" s="78"/>
      <c r="D3" s="78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0"/>
      <c r="B4" s="78"/>
      <c r="C4" s="78"/>
      <c r="D4" s="78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0"/>
      <c r="B5" s="78"/>
      <c r="C5" s="78"/>
      <c r="D5" s="78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24" customHeight="1">
      <c r="A6" s="80"/>
      <c r="B6" s="73" t="s">
        <v>95</v>
      </c>
      <c r="C6" s="83" t="s">
        <v>96</v>
      </c>
      <c r="D6" s="18" t="s">
        <v>11</v>
      </c>
      <c r="E6" s="10">
        <f aca="true" t="shared" si="0" ref="E6:V6">E8+E10+E12+E14+E16</f>
        <v>12</v>
      </c>
      <c r="F6" s="10">
        <f t="shared" si="0"/>
        <v>12</v>
      </c>
      <c r="G6" s="10">
        <f t="shared" si="0"/>
        <v>12</v>
      </c>
      <c r="H6" s="10">
        <f t="shared" si="0"/>
        <v>12</v>
      </c>
      <c r="I6" s="10">
        <f t="shared" si="0"/>
        <v>12</v>
      </c>
      <c r="J6" s="10">
        <f t="shared" si="0"/>
        <v>12</v>
      </c>
      <c r="K6" s="10">
        <f t="shared" si="0"/>
        <v>12</v>
      </c>
      <c r="L6" s="10">
        <f t="shared" si="0"/>
        <v>12</v>
      </c>
      <c r="M6" s="10">
        <f t="shared" si="0"/>
        <v>12</v>
      </c>
      <c r="N6" s="10">
        <f t="shared" si="0"/>
        <v>12</v>
      </c>
      <c r="O6" s="10">
        <f t="shared" si="0"/>
        <v>12</v>
      </c>
      <c r="P6" s="10">
        <f t="shared" si="0"/>
        <v>12</v>
      </c>
      <c r="Q6" s="10">
        <f t="shared" si="0"/>
        <v>12</v>
      </c>
      <c r="R6" s="10">
        <f t="shared" si="0"/>
        <v>12</v>
      </c>
      <c r="S6" s="10">
        <f t="shared" si="0"/>
        <v>12</v>
      </c>
      <c r="T6" s="10">
        <f t="shared" si="0"/>
        <v>12</v>
      </c>
      <c r="U6" s="10">
        <f t="shared" si="0"/>
        <v>0</v>
      </c>
      <c r="V6" s="10">
        <f t="shared" si="0"/>
        <v>0</v>
      </c>
      <c r="W6" s="30">
        <f>SUM(E6:V6)</f>
        <v>192</v>
      </c>
      <c r="X6" s="16">
        <f aca="true" t="shared" si="1" ref="X6:AW6">X8+X10+X12+X14+X16</f>
        <v>0</v>
      </c>
      <c r="Y6" s="16">
        <f t="shared" si="1"/>
        <v>4</v>
      </c>
      <c r="Z6" s="16">
        <f t="shared" si="1"/>
        <v>4</v>
      </c>
      <c r="AA6" s="16">
        <f t="shared" si="1"/>
        <v>4</v>
      </c>
      <c r="AB6" s="16">
        <f t="shared" si="1"/>
        <v>4</v>
      </c>
      <c r="AC6" s="16">
        <f t="shared" si="1"/>
        <v>4</v>
      </c>
      <c r="AD6" s="16">
        <f t="shared" si="1"/>
        <v>4</v>
      </c>
      <c r="AE6" s="16">
        <f t="shared" si="1"/>
        <v>4</v>
      </c>
      <c r="AF6" s="16">
        <f t="shared" si="1"/>
        <v>4</v>
      </c>
      <c r="AG6" s="16">
        <f t="shared" si="1"/>
        <v>4</v>
      </c>
      <c r="AH6" s="16">
        <f t="shared" si="1"/>
        <v>4</v>
      </c>
      <c r="AI6" s="16">
        <f t="shared" si="1"/>
        <v>4</v>
      </c>
      <c r="AJ6" s="16">
        <f t="shared" si="1"/>
        <v>4</v>
      </c>
      <c r="AK6" s="16">
        <f t="shared" si="1"/>
        <v>4</v>
      </c>
      <c r="AL6" s="16">
        <f t="shared" si="1"/>
        <v>4</v>
      </c>
      <c r="AM6" s="16">
        <f t="shared" si="1"/>
        <v>4</v>
      </c>
      <c r="AN6" s="16">
        <f t="shared" si="1"/>
        <v>4</v>
      </c>
      <c r="AO6" s="16">
        <f t="shared" si="1"/>
        <v>4</v>
      </c>
      <c r="AP6" s="16">
        <f t="shared" si="1"/>
        <v>4</v>
      </c>
      <c r="AQ6" s="16">
        <f t="shared" si="1"/>
        <v>4</v>
      </c>
      <c r="AR6" s="16">
        <f t="shared" si="1"/>
        <v>4</v>
      </c>
      <c r="AS6" s="16">
        <f t="shared" si="1"/>
        <v>4</v>
      </c>
      <c r="AT6" s="16">
        <f t="shared" si="1"/>
        <v>4</v>
      </c>
      <c r="AU6" s="16">
        <f t="shared" si="1"/>
        <v>4</v>
      </c>
      <c r="AV6" s="16">
        <f t="shared" si="1"/>
        <v>0</v>
      </c>
      <c r="AW6" s="16">
        <f t="shared" si="1"/>
        <v>0</v>
      </c>
      <c r="AX6" s="10"/>
      <c r="AY6" s="10">
        <f>SUM(X6:AX6)</f>
        <v>92</v>
      </c>
      <c r="AZ6">
        <f aca="true" t="shared" si="2" ref="AZ6:AZ25">W6+AY6</f>
        <v>284</v>
      </c>
    </row>
    <row r="7" spans="1:52" ht="24" customHeight="1">
      <c r="A7" s="80"/>
      <c r="B7" s="73"/>
      <c r="C7" s="84"/>
      <c r="D7" s="18" t="s">
        <v>12</v>
      </c>
      <c r="E7" s="10">
        <f aca="true" t="shared" si="3" ref="E7:V7">E9+E11+E13+E15+E17</f>
        <v>7</v>
      </c>
      <c r="F7" s="10">
        <f t="shared" si="3"/>
        <v>7</v>
      </c>
      <c r="G7" s="10">
        <f t="shared" si="3"/>
        <v>7</v>
      </c>
      <c r="H7" s="10">
        <f t="shared" si="3"/>
        <v>7</v>
      </c>
      <c r="I7" s="10">
        <f t="shared" si="3"/>
        <v>6</v>
      </c>
      <c r="J7" s="10">
        <f t="shared" si="3"/>
        <v>6</v>
      </c>
      <c r="K7" s="10">
        <f t="shared" si="3"/>
        <v>8</v>
      </c>
      <c r="L7" s="10">
        <f t="shared" si="3"/>
        <v>6</v>
      </c>
      <c r="M7" s="10">
        <f t="shared" si="3"/>
        <v>6</v>
      </c>
      <c r="N7" s="10">
        <f t="shared" si="3"/>
        <v>8</v>
      </c>
      <c r="O7" s="10">
        <f t="shared" si="3"/>
        <v>6</v>
      </c>
      <c r="P7" s="10">
        <f t="shared" si="3"/>
        <v>6</v>
      </c>
      <c r="Q7" s="10">
        <f t="shared" si="3"/>
        <v>7</v>
      </c>
      <c r="R7" s="10">
        <f t="shared" si="3"/>
        <v>6</v>
      </c>
      <c r="S7" s="10">
        <f t="shared" si="3"/>
        <v>7</v>
      </c>
      <c r="T7" s="10">
        <f t="shared" si="3"/>
        <v>8</v>
      </c>
      <c r="U7" s="10">
        <f t="shared" si="3"/>
        <v>0</v>
      </c>
      <c r="V7" s="10">
        <f t="shared" si="3"/>
        <v>0</v>
      </c>
      <c r="W7" s="30">
        <f>SUM(E7:V7)</f>
        <v>108</v>
      </c>
      <c r="X7" s="16">
        <f aca="true" t="shared" si="4" ref="X7:AW7">X9+X11+X13+X15+X17</f>
        <v>0</v>
      </c>
      <c r="Y7" s="16">
        <f t="shared" si="4"/>
        <v>4</v>
      </c>
      <c r="Z7" s="16">
        <f t="shared" si="4"/>
        <v>3</v>
      </c>
      <c r="AA7" s="16">
        <f t="shared" si="4"/>
        <v>3</v>
      </c>
      <c r="AB7" s="16">
        <f t="shared" si="4"/>
        <v>3</v>
      </c>
      <c r="AC7" s="16">
        <f t="shared" si="4"/>
        <v>3</v>
      </c>
      <c r="AD7" s="16">
        <f t="shared" si="4"/>
        <v>3</v>
      </c>
      <c r="AE7" s="16">
        <f t="shared" si="4"/>
        <v>4</v>
      </c>
      <c r="AF7" s="16">
        <f t="shared" si="4"/>
        <v>3</v>
      </c>
      <c r="AG7" s="16">
        <f t="shared" si="4"/>
        <v>3</v>
      </c>
      <c r="AH7" s="16">
        <f t="shared" si="4"/>
        <v>3</v>
      </c>
      <c r="AI7" s="16">
        <f t="shared" si="4"/>
        <v>3</v>
      </c>
      <c r="AJ7" s="16">
        <f t="shared" si="4"/>
        <v>3</v>
      </c>
      <c r="AK7" s="16">
        <f t="shared" si="4"/>
        <v>3</v>
      </c>
      <c r="AL7" s="16">
        <f t="shared" si="4"/>
        <v>3</v>
      </c>
      <c r="AM7" s="16">
        <f t="shared" si="4"/>
        <v>3</v>
      </c>
      <c r="AN7" s="16">
        <f t="shared" si="4"/>
        <v>3</v>
      </c>
      <c r="AO7" s="16">
        <f t="shared" si="4"/>
        <v>3</v>
      </c>
      <c r="AP7" s="16">
        <f t="shared" si="4"/>
        <v>3</v>
      </c>
      <c r="AQ7" s="16">
        <f t="shared" si="4"/>
        <v>3</v>
      </c>
      <c r="AR7" s="16">
        <f t="shared" si="4"/>
        <v>3</v>
      </c>
      <c r="AS7" s="16">
        <f t="shared" si="4"/>
        <v>3</v>
      </c>
      <c r="AT7" s="16">
        <f t="shared" si="4"/>
        <v>3</v>
      </c>
      <c r="AU7" s="16">
        <f t="shared" si="4"/>
        <v>3</v>
      </c>
      <c r="AV7" s="16">
        <f t="shared" si="4"/>
        <v>0</v>
      </c>
      <c r="AW7" s="16">
        <f t="shared" si="4"/>
        <v>0</v>
      </c>
      <c r="AX7" s="10"/>
      <c r="AY7" s="10">
        <f>SUM(X7:AX7)</f>
        <v>71</v>
      </c>
      <c r="AZ7">
        <f t="shared" si="2"/>
        <v>179</v>
      </c>
    </row>
    <row r="8" spans="1:256" ht="12.75">
      <c r="A8" s="80"/>
      <c r="B8" s="71" t="s">
        <v>97</v>
      </c>
      <c r="C8" s="72" t="s">
        <v>111</v>
      </c>
      <c r="D8" s="19" t="s">
        <v>11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/>
      <c r="V8" s="3"/>
      <c r="W8" s="31">
        <f>SUM(E8:V8)</f>
        <v>48</v>
      </c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0</v>
      </c>
      <c r="AV8" s="3">
        <v>0</v>
      </c>
      <c r="AW8" s="3">
        <v>0</v>
      </c>
      <c r="AX8" s="3"/>
      <c r="AY8" s="6">
        <f>SUM(X8:AW8)</f>
        <v>0</v>
      </c>
      <c r="AZ8">
        <f t="shared" si="2"/>
        <v>48</v>
      </c>
      <c r="BC8">
        <f aca="true" t="shared" si="5" ref="BC8:BC13">AY8+W8</f>
        <v>48</v>
      </c>
      <c r="IV8">
        <f>SUM(AZ8:IU8)</f>
        <v>96</v>
      </c>
    </row>
    <row r="9" spans="1:256" ht="12.75">
      <c r="A9" s="80"/>
      <c r="B9" s="71"/>
      <c r="C9" s="72"/>
      <c r="D9" s="19" t="s">
        <v>12</v>
      </c>
      <c r="E9" s="3">
        <v>2</v>
      </c>
      <c r="F9" s="3">
        <v>2</v>
      </c>
      <c r="G9" s="3">
        <v>1</v>
      </c>
      <c r="H9" s="3">
        <v>2</v>
      </c>
      <c r="I9" s="3">
        <v>1</v>
      </c>
      <c r="J9" s="3">
        <v>1</v>
      </c>
      <c r="K9" s="3">
        <v>2</v>
      </c>
      <c r="L9" s="3">
        <v>1</v>
      </c>
      <c r="M9" s="3">
        <v>1</v>
      </c>
      <c r="N9" s="3">
        <v>2</v>
      </c>
      <c r="O9" s="3">
        <v>1</v>
      </c>
      <c r="P9" s="3">
        <v>1</v>
      </c>
      <c r="Q9" s="3">
        <v>2</v>
      </c>
      <c r="R9" s="3">
        <v>1</v>
      </c>
      <c r="S9" s="3">
        <v>2</v>
      </c>
      <c r="T9" s="3">
        <v>2</v>
      </c>
      <c r="U9" s="3"/>
      <c r="V9" s="3"/>
      <c r="W9" s="31">
        <f>SUM(E9:V9)</f>
        <v>24</v>
      </c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>
        <v>0</v>
      </c>
      <c r="AV9" s="3">
        <v>0</v>
      </c>
      <c r="AW9" s="3">
        <v>0</v>
      </c>
      <c r="AX9" s="3"/>
      <c r="AY9" s="6">
        <f>SUM(X9:AW9)</f>
        <v>0</v>
      </c>
      <c r="AZ9">
        <f t="shared" si="2"/>
        <v>24</v>
      </c>
      <c r="BA9">
        <v>59</v>
      </c>
      <c r="BB9">
        <f>BA9-AZ9</f>
        <v>35</v>
      </c>
      <c r="BC9">
        <f t="shared" si="5"/>
        <v>24</v>
      </c>
      <c r="IV9">
        <f>SUM(AZ9:IU9)</f>
        <v>142</v>
      </c>
    </row>
    <row r="10" spans="1:256" ht="12.75">
      <c r="A10" s="80"/>
      <c r="B10" s="71" t="s">
        <v>98</v>
      </c>
      <c r="C10" s="72" t="s">
        <v>54</v>
      </c>
      <c r="D10" s="19" t="s">
        <v>11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/>
      <c r="V10" s="3"/>
      <c r="W10" s="31">
        <f aca="true" t="shared" si="6" ref="W10:W17">SUM(E10:V10)</f>
        <v>48</v>
      </c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>
        <v>0</v>
      </c>
      <c r="AX10" s="3"/>
      <c r="AY10" s="6">
        <f aca="true" t="shared" si="7" ref="AY10:AY17">SUM(X10:AW10)</f>
        <v>0</v>
      </c>
      <c r="AZ10">
        <f t="shared" si="2"/>
        <v>48</v>
      </c>
      <c r="BC10">
        <f t="shared" si="5"/>
        <v>48</v>
      </c>
      <c r="IV10">
        <f>SUM(AZ10:IU10)</f>
        <v>96</v>
      </c>
    </row>
    <row r="11" spans="1:256" ht="12.75">
      <c r="A11" s="80"/>
      <c r="B11" s="71"/>
      <c r="C11" s="72"/>
      <c r="D11" s="19" t="s">
        <v>12</v>
      </c>
      <c r="E11" s="3">
        <v>1</v>
      </c>
      <c r="F11" s="3">
        <v>1</v>
      </c>
      <c r="G11" s="3">
        <v>2</v>
      </c>
      <c r="H11" s="3">
        <v>1</v>
      </c>
      <c r="I11" s="3">
        <v>1</v>
      </c>
      <c r="J11" s="3">
        <v>1</v>
      </c>
      <c r="K11" s="3">
        <v>2</v>
      </c>
      <c r="L11" s="3">
        <v>1</v>
      </c>
      <c r="M11" s="3">
        <v>1</v>
      </c>
      <c r="N11" s="3">
        <v>2</v>
      </c>
      <c r="O11" s="3">
        <v>1</v>
      </c>
      <c r="P11" s="3">
        <v>1</v>
      </c>
      <c r="Q11" s="3">
        <v>2</v>
      </c>
      <c r="R11" s="3">
        <v>1</v>
      </c>
      <c r="S11" s="3">
        <v>2</v>
      </c>
      <c r="T11" s="3">
        <v>2</v>
      </c>
      <c r="U11" s="3"/>
      <c r="V11" s="3"/>
      <c r="W11" s="31">
        <f t="shared" si="6"/>
        <v>22</v>
      </c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>
        <v>0</v>
      </c>
      <c r="AV11" s="3">
        <v>0</v>
      </c>
      <c r="AW11" s="3">
        <v>0</v>
      </c>
      <c r="AX11" s="3"/>
      <c r="AY11" s="6">
        <f t="shared" si="7"/>
        <v>0</v>
      </c>
      <c r="AZ11">
        <f t="shared" si="2"/>
        <v>22</v>
      </c>
      <c r="BA11">
        <v>59</v>
      </c>
      <c r="BB11">
        <f>BA11-AZ11</f>
        <v>37</v>
      </c>
      <c r="BC11">
        <f t="shared" si="5"/>
        <v>22</v>
      </c>
      <c r="IV11">
        <f>SUM(AZ11:IU11)</f>
        <v>140</v>
      </c>
    </row>
    <row r="12" spans="1:55" ht="12.75">
      <c r="A12" s="80"/>
      <c r="B12" s="71" t="s">
        <v>99</v>
      </c>
      <c r="C12" s="72" t="s">
        <v>53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/>
      <c r="V12" s="3"/>
      <c r="W12" s="31">
        <f t="shared" si="6"/>
        <v>32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2</v>
      </c>
      <c r="AV12" s="3">
        <v>0</v>
      </c>
      <c r="AW12" s="3">
        <v>0</v>
      </c>
      <c r="AX12" s="3"/>
      <c r="AY12" s="6">
        <f t="shared" si="7"/>
        <v>46</v>
      </c>
      <c r="AZ12">
        <f t="shared" si="2"/>
        <v>78</v>
      </c>
      <c r="BC12">
        <f t="shared" si="5"/>
        <v>78</v>
      </c>
    </row>
    <row r="13" spans="1:55" ht="12.75">
      <c r="A13" s="80"/>
      <c r="B13" s="71"/>
      <c r="C13" s="72"/>
      <c r="D13" s="19" t="s">
        <v>12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1</v>
      </c>
      <c r="U13" s="3"/>
      <c r="V13" s="3"/>
      <c r="W13" s="31">
        <f t="shared" si="6"/>
        <v>14</v>
      </c>
      <c r="X13" s="5"/>
      <c r="Y13" s="3">
        <v>2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2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0</v>
      </c>
      <c r="AW13" s="3">
        <v>0</v>
      </c>
      <c r="AX13" s="3"/>
      <c r="AY13" s="6">
        <f t="shared" si="7"/>
        <v>25</v>
      </c>
      <c r="AZ13">
        <f t="shared" si="2"/>
        <v>39</v>
      </c>
      <c r="BA13">
        <v>39</v>
      </c>
      <c r="BB13">
        <f>BA13-AZ13</f>
        <v>0</v>
      </c>
      <c r="BC13">
        <f t="shared" si="5"/>
        <v>39</v>
      </c>
    </row>
    <row r="14" spans="1:55" ht="12.75">
      <c r="A14" s="80"/>
      <c r="B14" s="71" t="s">
        <v>100</v>
      </c>
      <c r="C14" s="72" t="s">
        <v>33</v>
      </c>
      <c r="D14" s="19" t="s">
        <v>11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/>
      <c r="V14" s="3"/>
      <c r="W14" s="31">
        <f t="shared" si="6"/>
        <v>32</v>
      </c>
      <c r="X14" s="5"/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2</v>
      </c>
      <c r="AO14" s="3">
        <v>2</v>
      </c>
      <c r="AP14" s="3">
        <v>2</v>
      </c>
      <c r="AQ14" s="3">
        <v>2</v>
      </c>
      <c r="AR14" s="3">
        <v>2</v>
      </c>
      <c r="AS14" s="3">
        <v>2</v>
      </c>
      <c r="AT14" s="3">
        <v>2</v>
      </c>
      <c r="AU14" s="3">
        <v>2</v>
      </c>
      <c r="AV14" s="3">
        <v>0</v>
      </c>
      <c r="AW14" s="3">
        <v>0</v>
      </c>
      <c r="AX14" s="3"/>
      <c r="AY14" s="6">
        <f t="shared" si="7"/>
        <v>46</v>
      </c>
      <c r="AZ14">
        <f t="shared" si="2"/>
        <v>78</v>
      </c>
      <c r="BC14">
        <f aca="true" t="shared" si="8" ref="BC14:BC57">AY14+W14</f>
        <v>78</v>
      </c>
    </row>
    <row r="15" spans="1:55" ht="12.75">
      <c r="A15" s="80"/>
      <c r="B15" s="71"/>
      <c r="C15" s="72"/>
      <c r="D15" s="19" t="s">
        <v>12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/>
      <c r="V15" s="3"/>
      <c r="W15" s="31">
        <f t="shared" si="6"/>
        <v>32</v>
      </c>
      <c r="X15" s="4"/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0</v>
      </c>
      <c r="AW15" s="3">
        <v>0</v>
      </c>
      <c r="AX15" s="3"/>
      <c r="AY15" s="6">
        <f t="shared" si="7"/>
        <v>46</v>
      </c>
      <c r="AZ15">
        <f t="shared" si="2"/>
        <v>78</v>
      </c>
      <c r="BA15">
        <v>59</v>
      </c>
      <c r="BB15">
        <f>BA15-AZ15</f>
        <v>-19</v>
      </c>
      <c r="BC15">
        <f t="shared" si="8"/>
        <v>78</v>
      </c>
    </row>
    <row r="16" spans="1:256" ht="12.75">
      <c r="A16" s="80"/>
      <c r="B16" s="71" t="s">
        <v>110</v>
      </c>
      <c r="C16" s="72" t="s">
        <v>112</v>
      </c>
      <c r="D16" s="19" t="s">
        <v>11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/>
      <c r="V16" s="3"/>
      <c r="W16" s="31">
        <f t="shared" si="6"/>
        <v>32</v>
      </c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>
        <v>0</v>
      </c>
      <c r="AX16" s="3"/>
      <c r="AY16" s="6">
        <f t="shared" si="7"/>
        <v>0</v>
      </c>
      <c r="AZ16">
        <f t="shared" si="2"/>
        <v>32</v>
      </c>
      <c r="BC16">
        <f t="shared" si="8"/>
        <v>32</v>
      </c>
      <c r="IV16">
        <f>SUM(AZ16:IU16)</f>
        <v>64</v>
      </c>
    </row>
    <row r="17" spans="1:256" ht="12.75">
      <c r="A17" s="80"/>
      <c r="B17" s="71"/>
      <c r="C17" s="72"/>
      <c r="D17" s="19" t="s">
        <v>12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/>
      <c r="V17" s="3"/>
      <c r="W17" s="31">
        <f t="shared" si="6"/>
        <v>16</v>
      </c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>
        <v>0</v>
      </c>
      <c r="AV17" s="3">
        <v>0</v>
      </c>
      <c r="AW17" s="3">
        <v>0</v>
      </c>
      <c r="AX17" s="3"/>
      <c r="AY17" s="6">
        <f t="shared" si="7"/>
        <v>0</v>
      </c>
      <c r="AZ17">
        <f t="shared" si="2"/>
        <v>16</v>
      </c>
      <c r="BA17">
        <v>59</v>
      </c>
      <c r="BB17">
        <f>BA17-AZ17</f>
        <v>43</v>
      </c>
      <c r="BC17">
        <f t="shared" si="8"/>
        <v>16</v>
      </c>
      <c r="IV17">
        <f>SUM(AZ17:IU17)</f>
        <v>134</v>
      </c>
    </row>
    <row r="18" spans="1:55" ht="12.75" customHeight="1">
      <c r="A18" s="80"/>
      <c r="B18" s="73" t="s">
        <v>101</v>
      </c>
      <c r="C18" s="74" t="s">
        <v>102</v>
      </c>
      <c r="D18" s="18" t="s">
        <v>11</v>
      </c>
      <c r="E18" s="10">
        <f>E20+E22+E24</f>
        <v>9</v>
      </c>
      <c r="F18" s="10">
        <f aca="true" t="shared" si="9" ref="F18:V19">F20+F22+F24</f>
        <v>9</v>
      </c>
      <c r="G18" s="10">
        <f t="shared" si="9"/>
        <v>9</v>
      </c>
      <c r="H18" s="10">
        <f t="shared" si="9"/>
        <v>9</v>
      </c>
      <c r="I18" s="10">
        <f t="shared" si="9"/>
        <v>9</v>
      </c>
      <c r="J18" s="10">
        <f t="shared" si="9"/>
        <v>9</v>
      </c>
      <c r="K18" s="10">
        <f t="shared" si="9"/>
        <v>9</v>
      </c>
      <c r="L18" s="10">
        <f t="shared" si="9"/>
        <v>9</v>
      </c>
      <c r="M18" s="10">
        <f t="shared" si="9"/>
        <v>9</v>
      </c>
      <c r="N18" s="10">
        <f t="shared" si="9"/>
        <v>9</v>
      </c>
      <c r="O18" s="10">
        <f t="shared" si="9"/>
        <v>9</v>
      </c>
      <c r="P18" s="10">
        <f t="shared" si="9"/>
        <v>9</v>
      </c>
      <c r="Q18" s="10">
        <f t="shared" si="9"/>
        <v>9</v>
      </c>
      <c r="R18" s="10">
        <f t="shared" si="9"/>
        <v>9</v>
      </c>
      <c r="S18" s="10">
        <f t="shared" si="9"/>
        <v>9</v>
      </c>
      <c r="T18" s="10">
        <f t="shared" si="9"/>
        <v>9</v>
      </c>
      <c r="U18" s="10">
        <f t="shared" si="9"/>
        <v>0</v>
      </c>
      <c r="V18" s="10">
        <f t="shared" si="9"/>
        <v>0</v>
      </c>
      <c r="W18" s="30">
        <f>W20+W22+W24</f>
        <v>144</v>
      </c>
      <c r="X18" s="16">
        <f>X20+X22+X24</f>
        <v>0</v>
      </c>
      <c r="Y18" s="10">
        <f aca="true" t="shared" si="10" ref="Y18:AW19">Y20+Y22+Y24</f>
        <v>4</v>
      </c>
      <c r="Z18" s="10">
        <f t="shared" si="10"/>
        <v>4</v>
      </c>
      <c r="AA18" s="10">
        <f t="shared" si="10"/>
        <v>4</v>
      </c>
      <c r="AB18" s="10">
        <f t="shared" si="10"/>
        <v>4</v>
      </c>
      <c r="AC18" s="10">
        <f t="shared" si="10"/>
        <v>4</v>
      </c>
      <c r="AD18" s="10">
        <f t="shared" si="10"/>
        <v>4</v>
      </c>
      <c r="AE18" s="10">
        <f t="shared" si="10"/>
        <v>4</v>
      </c>
      <c r="AF18" s="10">
        <f t="shared" si="10"/>
        <v>4</v>
      </c>
      <c r="AG18" s="10">
        <f t="shared" si="10"/>
        <v>4</v>
      </c>
      <c r="AH18" s="10">
        <f t="shared" si="10"/>
        <v>4</v>
      </c>
      <c r="AI18" s="10">
        <f t="shared" si="10"/>
        <v>4</v>
      </c>
      <c r="AJ18" s="10">
        <f t="shared" si="10"/>
        <v>4</v>
      </c>
      <c r="AK18" s="10">
        <f t="shared" si="10"/>
        <v>4</v>
      </c>
      <c r="AL18" s="10">
        <f t="shared" si="10"/>
        <v>4</v>
      </c>
      <c r="AM18" s="10">
        <f t="shared" si="10"/>
        <v>4</v>
      </c>
      <c r="AN18" s="10">
        <f t="shared" si="10"/>
        <v>4</v>
      </c>
      <c r="AO18" s="10">
        <f t="shared" si="10"/>
        <v>4</v>
      </c>
      <c r="AP18" s="10">
        <f t="shared" si="10"/>
        <v>4</v>
      </c>
      <c r="AQ18" s="10">
        <f t="shared" si="10"/>
        <v>4</v>
      </c>
      <c r="AR18" s="10">
        <f t="shared" si="10"/>
        <v>4</v>
      </c>
      <c r="AS18" s="10">
        <f t="shared" si="10"/>
        <v>4</v>
      </c>
      <c r="AT18" s="10">
        <f>AT20+AT22+AT24</f>
        <v>4</v>
      </c>
      <c r="AU18" s="10">
        <f t="shared" si="10"/>
        <v>4</v>
      </c>
      <c r="AV18" s="10">
        <f t="shared" si="10"/>
        <v>0</v>
      </c>
      <c r="AW18" s="10">
        <f t="shared" si="10"/>
        <v>0</v>
      </c>
      <c r="AX18" s="10"/>
      <c r="AY18" s="10">
        <f aca="true" t="shared" si="11" ref="AY18:AY28">SUM(X18:AW18)</f>
        <v>92</v>
      </c>
      <c r="AZ18">
        <f t="shared" si="2"/>
        <v>236</v>
      </c>
      <c r="BA18" s="12"/>
      <c r="BC18">
        <f t="shared" si="8"/>
        <v>236</v>
      </c>
    </row>
    <row r="19" spans="1:55" ht="12.75">
      <c r="A19" s="80"/>
      <c r="B19" s="73"/>
      <c r="C19" s="74"/>
      <c r="D19" s="18" t="s">
        <v>12</v>
      </c>
      <c r="E19" s="10">
        <f>E21+E23+E25</f>
        <v>4</v>
      </c>
      <c r="F19" s="10">
        <f t="shared" si="9"/>
        <v>4</v>
      </c>
      <c r="G19" s="10">
        <f t="shared" si="9"/>
        <v>4</v>
      </c>
      <c r="H19" s="10">
        <f t="shared" si="9"/>
        <v>4</v>
      </c>
      <c r="I19" s="10">
        <f t="shared" si="9"/>
        <v>5</v>
      </c>
      <c r="J19" s="10">
        <f t="shared" si="9"/>
        <v>5</v>
      </c>
      <c r="K19" s="10">
        <f t="shared" si="9"/>
        <v>4</v>
      </c>
      <c r="L19" s="10">
        <f t="shared" si="9"/>
        <v>5</v>
      </c>
      <c r="M19" s="10">
        <f t="shared" si="9"/>
        <v>5</v>
      </c>
      <c r="N19" s="10">
        <f t="shared" si="9"/>
        <v>4</v>
      </c>
      <c r="O19" s="10">
        <f t="shared" si="9"/>
        <v>5</v>
      </c>
      <c r="P19" s="10">
        <f t="shared" si="9"/>
        <v>5</v>
      </c>
      <c r="Q19" s="10">
        <f t="shared" si="9"/>
        <v>4</v>
      </c>
      <c r="R19" s="10">
        <f t="shared" si="9"/>
        <v>5</v>
      </c>
      <c r="S19" s="10">
        <f t="shared" si="9"/>
        <v>4</v>
      </c>
      <c r="T19" s="10">
        <f t="shared" si="9"/>
        <v>5</v>
      </c>
      <c r="U19" s="10">
        <f t="shared" si="9"/>
        <v>0</v>
      </c>
      <c r="V19" s="10">
        <f t="shared" si="9"/>
        <v>0</v>
      </c>
      <c r="W19" s="30">
        <f>W21+W23+W25</f>
        <v>72</v>
      </c>
      <c r="X19" s="16">
        <f>X21+X23+X25</f>
        <v>0</v>
      </c>
      <c r="Y19" s="10">
        <f t="shared" si="10"/>
        <v>2</v>
      </c>
      <c r="Z19" s="10">
        <f t="shared" si="10"/>
        <v>2</v>
      </c>
      <c r="AA19" s="10">
        <f t="shared" si="10"/>
        <v>2</v>
      </c>
      <c r="AB19" s="10">
        <f t="shared" si="10"/>
        <v>2</v>
      </c>
      <c r="AC19" s="10">
        <f t="shared" si="10"/>
        <v>2</v>
      </c>
      <c r="AD19" s="10">
        <f t="shared" si="10"/>
        <v>2</v>
      </c>
      <c r="AE19" s="10">
        <f t="shared" si="10"/>
        <v>2</v>
      </c>
      <c r="AF19" s="10">
        <f t="shared" si="10"/>
        <v>2</v>
      </c>
      <c r="AG19" s="10">
        <f t="shared" si="10"/>
        <v>2</v>
      </c>
      <c r="AH19" s="10">
        <f t="shared" si="10"/>
        <v>2</v>
      </c>
      <c r="AI19" s="10">
        <f t="shared" si="10"/>
        <v>2</v>
      </c>
      <c r="AJ19" s="10">
        <f t="shared" si="10"/>
        <v>2</v>
      </c>
      <c r="AK19" s="10">
        <f t="shared" si="10"/>
        <v>2</v>
      </c>
      <c r="AL19" s="10">
        <f t="shared" si="10"/>
        <v>2</v>
      </c>
      <c r="AM19" s="10">
        <f t="shared" si="10"/>
        <v>2</v>
      </c>
      <c r="AN19" s="10">
        <f t="shared" si="10"/>
        <v>2</v>
      </c>
      <c r="AO19" s="10">
        <f t="shared" si="10"/>
        <v>2</v>
      </c>
      <c r="AP19" s="10">
        <f t="shared" si="10"/>
        <v>2</v>
      </c>
      <c r="AQ19" s="10">
        <f t="shared" si="10"/>
        <v>2</v>
      </c>
      <c r="AR19" s="10">
        <f t="shared" si="10"/>
        <v>2</v>
      </c>
      <c r="AS19" s="10">
        <f t="shared" si="10"/>
        <v>2</v>
      </c>
      <c r="AT19" s="10">
        <f t="shared" si="10"/>
        <v>2</v>
      </c>
      <c r="AU19" s="10">
        <f t="shared" si="10"/>
        <v>2</v>
      </c>
      <c r="AV19" s="10">
        <f t="shared" si="10"/>
        <v>0</v>
      </c>
      <c r="AW19" s="10">
        <f t="shared" si="10"/>
        <v>0</v>
      </c>
      <c r="AX19" s="10"/>
      <c r="AY19" s="10">
        <f t="shared" si="11"/>
        <v>46</v>
      </c>
      <c r="AZ19">
        <f t="shared" si="2"/>
        <v>118</v>
      </c>
      <c r="BA19" s="12"/>
      <c r="BC19">
        <f t="shared" si="8"/>
        <v>118</v>
      </c>
    </row>
    <row r="20" spans="1:55" ht="12.75">
      <c r="A20" s="80"/>
      <c r="B20" s="71" t="s">
        <v>103</v>
      </c>
      <c r="C20" s="72" t="s">
        <v>71</v>
      </c>
      <c r="D20" s="19" t="s">
        <v>11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/>
      <c r="V20" s="3"/>
      <c r="W20" s="31">
        <f aca="true" t="shared" si="12" ref="W20:W25">SUM(E20:V20)</f>
        <v>80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>
        <v>0</v>
      </c>
      <c r="AX20" s="3"/>
      <c r="AY20" s="6">
        <f t="shared" si="11"/>
        <v>0</v>
      </c>
      <c r="AZ20">
        <f t="shared" si="2"/>
        <v>80</v>
      </c>
      <c r="BC20">
        <f t="shared" si="8"/>
        <v>80</v>
      </c>
    </row>
    <row r="21" spans="1:55" ht="12.75">
      <c r="A21" s="80"/>
      <c r="B21" s="71"/>
      <c r="C21" s="72"/>
      <c r="D21" s="19" t="s">
        <v>12</v>
      </c>
      <c r="E21" s="3">
        <v>2</v>
      </c>
      <c r="F21" s="3">
        <v>2</v>
      </c>
      <c r="G21" s="3">
        <v>2</v>
      </c>
      <c r="H21" s="3">
        <v>2</v>
      </c>
      <c r="I21" s="3">
        <v>3</v>
      </c>
      <c r="J21" s="3">
        <v>3</v>
      </c>
      <c r="K21" s="3">
        <v>2</v>
      </c>
      <c r="L21" s="3">
        <v>3</v>
      </c>
      <c r="M21" s="3">
        <v>3</v>
      </c>
      <c r="N21" s="3">
        <v>2</v>
      </c>
      <c r="O21" s="3">
        <v>3</v>
      </c>
      <c r="P21" s="3">
        <v>3</v>
      </c>
      <c r="Q21" s="3">
        <v>2</v>
      </c>
      <c r="R21" s="3">
        <v>3</v>
      </c>
      <c r="S21" s="3">
        <v>2</v>
      </c>
      <c r="T21" s="3">
        <v>3</v>
      </c>
      <c r="U21" s="3"/>
      <c r="V21" s="3"/>
      <c r="W21" s="31">
        <f t="shared" si="12"/>
        <v>40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>
        <v>0</v>
      </c>
      <c r="AV21" s="3">
        <v>0</v>
      </c>
      <c r="AW21" s="3">
        <v>0</v>
      </c>
      <c r="AX21" s="3"/>
      <c r="AY21" s="6">
        <f t="shared" si="11"/>
        <v>0</v>
      </c>
      <c r="AZ21" s="35">
        <f t="shared" si="2"/>
        <v>40</v>
      </c>
      <c r="BA21">
        <v>145</v>
      </c>
      <c r="BB21">
        <f>BA21-AZ21</f>
        <v>105</v>
      </c>
      <c r="BC21">
        <f t="shared" si="8"/>
        <v>40</v>
      </c>
    </row>
    <row r="22" spans="1:55" ht="12.75">
      <c r="A22" s="80"/>
      <c r="B22" s="71" t="s">
        <v>104</v>
      </c>
      <c r="C22" s="72" t="s">
        <v>106</v>
      </c>
      <c r="D22" s="19" t="s">
        <v>11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/>
      <c r="V22" s="3"/>
      <c r="W22" s="31">
        <f t="shared" si="12"/>
        <v>32</v>
      </c>
      <c r="X22" s="5"/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2</v>
      </c>
      <c r="AP22" s="3">
        <v>2</v>
      </c>
      <c r="AQ22" s="3">
        <v>2</v>
      </c>
      <c r="AR22" s="3">
        <v>2</v>
      </c>
      <c r="AS22" s="3">
        <v>2</v>
      </c>
      <c r="AT22" s="3">
        <v>2</v>
      </c>
      <c r="AU22" s="3">
        <v>2</v>
      </c>
      <c r="AV22" s="3">
        <v>0</v>
      </c>
      <c r="AW22" s="3">
        <v>0</v>
      </c>
      <c r="AX22" s="3"/>
      <c r="AY22" s="6">
        <f t="shared" si="11"/>
        <v>46</v>
      </c>
      <c r="AZ22">
        <f t="shared" si="2"/>
        <v>78</v>
      </c>
      <c r="BC22">
        <f t="shared" si="8"/>
        <v>78</v>
      </c>
    </row>
    <row r="23" spans="1:55" ht="12.75">
      <c r="A23" s="80"/>
      <c r="B23" s="71"/>
      <c r="C23" s="72"/>
      <c r="D23" s="19" t="s">
        <v>12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/>
      <c r="V23" s="3"/>
      <c r="W23" s="31">
        <f t="shared" si="12"/>
        <v>16</v>
      </c>
      <c r="X23" s="5"/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0</v>
      </c>
      <c r="AW23" s="3">
        <v>0</v>
      </c>
      <c r="AX23" s="3"/>
      <c r="AY23" s="6">
        <f t="shared" si="11"/>
        <v>23</v>
      </c>
      <c r="AZ23" s="35">
        <f t="shared" si="2"/>
        <v>39</v>
      </c>
      <c r="BA23">
        <v>48</v>
      </c>
      <c r="BB23">
        <f>BA23-AZ23</f>
        <v>9</v>
      </c>
      <c r="BC23">
        <f t="shared" si="8"/>
        <v>39</v>
      </c>
    </row>
    <row r="24" spans="1:55" ht="12.75">
      <c r="A24" s="80"/>
      <c r="B24" s="71" t="s">
        <v>105</v>
      </c>
      <c r="C24" s="72" t="s">
        <v>73</v>
      </c>
      <c r="D24" s="19" t="s">
        <v>11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/>
      <c r="V24" s="3"/>
      <c r="W24" s="31">
        <f t="shared" si="12"/>
        <v>32</v>
      </c>
      <c r="X24" s="5"/>
      <c r="Y24" s="3">
        <v>2</v>
      </c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>
        <v>2</v>
      </c>
      <c r="AV24" s="3">
        <v>0</v>
      </c>
      <c r="AW24" s="3">
        <v>0</v>
      </c>
      <c r="AX24" s="3"/>
      <c r="AY24" s="6">
        <f t="shared" si="11"/>
        <v>46</v>
      </c>
      <c r="AZ24">
        <f t="shared" si="2"/>
        <v>78</v>
      </c>
      <c r="BC24">
        <f t="shared" si="8"/>
        <v>78</v>
      </c>
    </row>
    <row r="25" spans="1:55" ht="12.75">
      <c r="A25" s="80"/>
      <c r="B25" s="71"/>
      <c r="C25" s="72"/>
      <c r="D25" s="19" t="s">
        <v>12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/>
      <c r="V25" s="3"/>
      <c r="W25" s="31">
        <f t="shared" si="12"/>
        <v>16</v>
      </c>
      <c r="X25" s="5"/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1</v>
      </c>
      <c r="AV25" s="3">
        <v>0</v>
      </c>
      <c r="AW25" s="3">
        <v>0</v>
      </c>
      <c r="AX25" s="3"/>
      <c r="AY25" s="6">
        <f t="shared" si="11"/>
        <v>23</v>
      </c>
      <c r="AZ25">
        <f t="shared" si="2"/>
        <v>39</v>
      </c>
      <c r="BA25">
        <v>83</v>
      </c>
      <c r="BB25">
        <f>BA25-AZ25</f>
        <v>44</v>
      </c>
      <c r="BC25">
        <f t="shared" si="8"/>
        <v>39</v>
      </c>
    </row>
    <row r="26" spans="1:55" ht="12.75" customHeight="1">
      <c r="A26" s="80"/>
      <c r="B26" s="73" t="s">
        <v>9</v>
      </c>
      <c r="C26" s="74" t="s">
        <v>10</v>
      </c>
      <c r="D26" s="18" t="s">
        <v>11</v>
      </c>
      <c r="E26" s="10">
        <f>E28+E30+E32+E34+E36+E38+E40</f>
        <v>12</v>
      </c>
      <c r="F26" s="10">
        <f aca="true" t="shared" si="13" ref="F26:V26">F28+F30+F32+F34+F36+F38+F40</f>
        <v>12</v>
      </c>
      <c r="G26" s="10">
        <f t="shared" si="13"/>
        <v>12</v>
      </c>
      <c r="H26" s="10">
        <f t="shared" si="13"/>
        <v>12</v>
      </c>
      <c r="I26" s="10">
        <f t="shared" si="13"/>
        <v>12</v>
      </c>
      <c r="J26" s="10">
        <f t="shared" si="13"/>
        <v>12</v>
      </c>
      <c r="K26" s="10">
        <f t="shared" si="13"/>
        <v>12</v>
      </c>
      <c r="L26" s="10">
        <f t="shared" si="13"/>
        <v>12</v>
      </c>
      <c r="M26" s="10">
        <f t="shared" si="13"/>
        <v>12</v>
      </c>
      <c r="N26" s="10">
        <f t="shared" si="13"/>
        <v>12</v>
      </c>
      <c r="O26" s="10">
        <f t="shared" si="13"/>
        <v>12</v>
      </c>
      <c r="P26" s="10">
        <f t="shared" si="13"/>
        <v>12</v>
      </c>
      <c r="Q26" s="10">
        <f t="shared" si="13"/>
        <v>12</v>
      </c>
      <c r="R26" s="10">
        <f t="shared" si="13"/>
        <v>12</v>
      </c>
      <c r="S26" s="10">
        <f t="shared" si="13"/>
        <v>12</v>
      </c>
      <c r="T26" s="10">
        <f t="shared" si="13"/>
        <v>12</v>
      </c>
      <c r="U26" s="10">
        <f t="shared" si="13"/>
        <v>0</v>
      </c>
      <c r="V26" s="10">
        <f t="shared" si="13"/>
        <v>0</v>
      </c>
      <c r="W26" s="10">
        <f aca="true" t="shared" si="14" ref="W26:AS26">W28+W30+W32+W34+W36+W38+W40</f>
        <v>192</v>
      </c>
      <c r="X26" s="16">
        <f t="shared" si="14"/>
        <v>0</v>
      </c>
      <c r="Y26" s="10">
        <f t="shared" si="14"/>
        <v>18</v>
      </c>
      <c r="Z26" s="10">
        <f t="shared" si="14"/>
        <v>18</v>
      </c>
      <c r="AA26" s="10">
        <f t="shared" si="14"/>
        <v>18</v>
      </c>
      <c r="AB26" s="10">
        <f t="shared" si="14"/>
        <v>18</v>
      </c>
      <c r="AC26" s="10">
        <f t="shared" si="14"/>
        <v>18</v>
      </c>
      <c r="AD26" s="10">
        <f t="shared" si="14"/>
        <v>18</v>
      </c>
      <c r="AE26" s="10">
        <f t="shared" si="14"/>
        <v>18</v>
      </c>
      <c r="AF26" s="10">
        <f t="shared" si="14"/>
        <v>18</v>
      </c>
      <c r="AG26" s="10">
        <f t="shared" si="14"/>
        <v>18</v>
      </c>
      <c r="AH26" s="10">
        <f t="shared" si="14"/>
        <v>18</v>
      </c>
      <c r="AI26" s="10">
        <f t="shared" si="14"/>
        <v>18</v>
      </c>
      <c r="AJ26" s="10">
        <f t="shared" si="14"/>
        <v>18</v>
      </c>
      <c r="AK26" s="10">
        <f t="shared" si="14"/>
        <v>18</v>
      </c>
      <c r="AL26" s="10">
        <f t="shared" si="14"/>
        <v>18</v>
      </c>
      <c r="AM26" s="10">
        <f t="shared" si="14"/>
        <v>18</v>
      </c>
      <c r="AN26" s="10">
        <f t="shared" si="14"/>
        <v>18</v>
      </c>
      <c r="AO26" s="10">
        <f t="shared" si="14"/>
        <v>18</v>
      </c>
      <c r="AP26" s="10">
        <f t="shared" si="14"/>
        <v>18</v>
      </c>
      <c r="AQ26" s="10">
        <f t="shared" si="14"/>
        <v>18</v>
      </c>
      <c r="AR26" s="10">
        <f t="shared" si="14"/>
        <v>18</v>
      </c>
      <c r="AS26" s="10">
        <f t="shared" si="14"/>
        <v>18</v>
      </c>
      <c r="AT26" s="10">
        <f>AT28+AT30+AT32+AT34+AT36+AT38+AT40</f>
        <v>18</v>
      </c>
      <c r="AU26" s="10">
        <f>AU28+AU30+AU32+AU34+AU36+AU38+AU40</f>
        <v>18</v>
      </c>
      <c r="AV26" s="10">
        <f>AV28+AV30+AV32+AV34+AV36+AV38+AV40</f>
        <v>0</v>
      </c>
      <c r="AW26" s="10">
        <f>AW28+AW30+AW32+AW34+AW36+AW38+AW40</f>
        <v>0</v>
      </c>
      <c r="AX26" s="10"/>
      <c r="AY26" s="10">
        <f t="shared" si="11"/>
        <v>414</v>
      </c>
      <c r="AZ26">
        <f aca="true" t="shared" si="15" ref="AZ26:AZ41">W26+AY26</f>
        <v>606</v>
      </c>
      <c r="BA26" s="12"/>
      <c r="BC26">
        <f t="shared" si="8"/>
        <v>606</v>
      </c>
    </row>
    <row r="27" spans="1:55" ht="12.75">
      <c r="A27" s="80"/>
      <c r="B27" s="73"/>
      <c r="C27" s="74"/>
      <c r="D27" s="18" t="s">
        <v>12</v>
      </c>
      <c r="E27" s="10">
        <f>E29+E31+E33+E35+E37+E39+E41</f>
        <v>6</v>
      </c>
      <c r="F27" s="10">
        <f aca="true" t="shared" si="16" ref="F27:V27">F29+F31+F33+F35+F37+F39+F41</f>
        <v>6</v>
      </c>
      <c r="G27" s="10">
        <f t="shared" si="16"/>
        <v>6</v>
      </c>
      <c r="H27" s="10">
        <f t="shared" si="16"/>
        <v>6</v>
      </c>
      <c r="I27" s="10">
        <f t="shared" si="16"/>
        <v>6</v>
      </c>
      <c r="J27" s="10">
        <f t="shared" si="16"/>
        <v>6</v>
      </c>
      <c r="K27" s="10">
        <f t="shared" si="16"/>
        <v>5</v>
      </c>
      <c r="L27" s="10">
        <f t="shared" si="16"/>
        <v>6</v>
      </c>
      <c r="M27" s="10">
        <f t="shared" si="16"/>
        <v>6</v>
      </c>
      <c r="N27" s="10">
        <f t="shared" si="16"/>
        <v>5</v>
      </c>
      <c r="O27" s="10">
        <f t="shared" si="16"/>
        <v>6</v>
      </c>
      <c r="P27" s="10">
        <f t="shared" si="16"/>
        <v>6</v>
      </c>
      <c r="Q27" s="10">
        <f t="shared" si="16"/>
        <v>6</v>
      </c>
      <c r="R27" s="10">
        <f t="shared" si="16"/>
        <v>6</v>
      </c>
      <c r="S27" s="10">
        <f t="shared" si="16"/>
        <v>6</v>
      </c>
      <c r="T27" s="10">
        <f t="shared" si="16"/>
        <v>5</v>
      </c>
      <c r="U27" s="10">
        <f t="shared" si="16"/>
        <v>0</v>
      </c>
      <c r="V27" s="10">
        <f t="shared" si="16"/>
        <v>0</v>
      </c>
      <c r="W27" s="10">
        <f aca="true" t="shared" si="17" ref="W27:AT27">W29+W31+W33+W35+W37+W39+W41</f>
        <v>93</v>
      </c>
      <c r="X27" s="16">
        <f t="shared" si="17"/>
        <v>0</v>
      </c>
      <c r="Y27" s="10">
        <f t="shared" si="17"/>
        <v>10</v>
      </c>
      <c r="Z27" s="10">
        <f t="shared" si="17"/>
        <v>9</v>
      </c>
      <c r="AA27" s="10">
        <f t="shared" si="17"/>
        <v>9</v>
      </c>
      <c r="AB27" s="10">
        <f t="shared" si="17"/>
        <v>9</v>
      </c>
      <c r="AC27" s="10">
        <f t="shared" si="17"/>
        <v>9</v>
      </c>
      <c r="AD27" s="10">
        <f t="shared" si="17"/>
        <v>9</v>
      </c>
      <c r="AE27" s="10">
        <f t="shared" si="17"/>
        <v>8</v>
      </c>
      <c r="AF27" s="10">
        <f t="shared" si="17"/>
        <v>9</v>
      </c>
      <c r="AG27" s="10">
        <f t="shared" si="17"/>
        <v>9</v>
      </c>
      <c r="AH27" s="10">
        <f t="shared" si="17"/>
        <v>9</v>
      </c>
      <c r="AI27" s="10">
        <f t="shared" si="17"/>
        <v>9</v>
      </c>
      <c r="AJ27" s="10">
        <f t="shared" si="17"/>
        <v>10</v>
      </c>
      <c r="AK27" s="10">
        <f t="shared" si="17"/>
        <v>9</v>
      </c>
      <c r="AL27" s="10">
        <f t="shared" si="17"/>
        <v>9</v>
      </c>
      <c r="AM27" s="10">
        <f t="shared" si="17"/>
        <v>9</v>
      </c>
      <c r="AN27" s="10">
        <f t="shared" si="17"/>
        <v>9</v>
      </c>
      <c r="AO27" s="10">
        <f t="shared" si="17"/>
        <v>9</v>
      </c>
      <c r="AP27" s="10">
        <f t="shared" si="17"/>
        <v>9</v>
      </c>
      <c r="AQ27" s="10">
        <f t="shared" si="17"/>
        <v>9</v>
      </c>
      <c r="AR27" s="10">
        <f t="shared" si="17"/>
        <v>10</v>
      </c>
      <c r="AS27" s="10">
        <f t="shared" si="17"/>
        <v>9</v>
      </c>
      <c r="AT27" s="10">
        <f t="shared" si="17"/>
        <v>9</v>
      </c>
      <c r="AU27" s="10">
        <f>AU29+AU31+AU33+AU35+AU37+AU39+AU41</f>
        <v>9</v>
      </c>
      <c r="AV27" s="10">
        <f>AV29+AV31+AV33+AV35+AV37+AV39+AV41</f>
        <v>0</v>
      </c>
      <c r="AW27" s="10">
        <f>AW29+AW31+AW33+AW35+AW37+AW39+AW41</f>
        <v>0</v>
      </c>
      <c r="AX27" s="10"/>
      <c r="AY27" s="10">
        <f t="shared" si="11"/>
        <v>209</v>
      </c>
      <c r="AZ27">
        <f t="shared" si="15"/>
        <v>302</v>
      </c>
      <c r="BA27" s="12"/>
      <c r="BC27">
        <f t="shared" si="8"/>
        <v>302</v>
      </c>
    </row>
    <row r="28" spans="1:55" ht="18.75" customHeight="1">
      <c r="A28" s="80"/>
      <c r="B28" s="71" t="s">
        <v>14</v>
      </c>
      <c r="C28" s="72" t="s">
        <v>113</v>
      </c>
      <c r="D28" s="19" t="s">
        <v>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1">
        <f aca="true" t="shared" si="18" ref="W28:W41">SUM(E28:V28)</f>
        <v>0</v>
      </c>
      <c r="X28" s="5"/>
      <c r="Y28" s="3">
        <v>2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  <c r="AK28" s="3">
        <v>2</v>
      </c>
      <c r="AL28" s="3">
        <v>2</v>
      </c>
      <c r="AM28" s="3">
        <v>2</v>
      </c>
      <c r="AN28" s="3">
        <v>2</v>
      </c>
      <c r="AO28" s="3">
        <v>2</v>
      </c>
      <c r="AP28" s="3">
        <v>2</v>
      </c>
      <c r="AQ28" s="3">
        <v>2</v>
      </c>
      <c r="AR28" s="3">
        <v>2</v>
      </c>
      <c r="AS28" s="3">
        <v>2</v>
      </c>
      <c r="AT28" s="3">
        <v>2</v>
      </c>
      <c r="AU28" s="3">
        <v>2</v>
      </c>
      <c r="AV28" s="3">
        <v>0</v>
      </c>
      <c r="AW28" s="3">
        <v>0</v>
      </c>
      <c r="AX28" s="3"/>
      <c r="AY28" s="6">
        <f t="shared" si="11"/>
        <v>46</v>
      </c>
      <c r="AZ28">
        <f t="shared" si="15"/>
        <v>46</v>
      </c>
      <c r="BC28">
        <f t="shared" si="8"/>
        <v>46</v>
      </c>
    </row>
    <row r="29" spans="1:55" ht="18.75" customHeight="1">
      <c r="A29" s="80"/>
      <c r="B29" s="71"/>
      <c r="C29" s="72"/>
      <c r="D29" s="19" t="s">
        <v>12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1">
        <f t="shared" si="18"/>
        <v>0</v>
      </c>
      <c r="X29" s="5"/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0</v>
      </c>
      <c r="AW29" s="3">
        <v>0</v>
      </c>
      <c r="AX29" s="3"/>
      <c r="AY29" s="6">
        <f aca="true" t="shared" si="19" ref="AY29:AY41">SUM(X29:AW29)</f>
        <v>23</v>
      </c>
      <c r="AZ29" s="35">
        <f t="shared" si="15"/>
        <v>23</v>
      </c>
      <c r="BA29">
        <v>145</v>
      </c>
      <c r="BB29">
        <f>BA29-AZ29</f>
        <v>122</v>
      </c>
      <c r="BC29">
        <f t="shared" si="8"/>
        <v>23</v>
      </c>
    </row>
    <row r="30" spans="1:55" ht="12.75">
      <c r="A30" s="80"/>
      <c r="B30" s="71" t="s">
        <v>15</v>
      </c>
      <c r="C30" s="72" t="s">
        <v>114</v>
      </c>
      <c r="D30" s="19" t="s">
        <v>11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1">
        <f t="shared" si="18"/>
        <v>0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0</v>
      </c>
      <c r="AW30" s="3">
        <v>0</v>
      </c>
      <c r="AX30" s="3"/>
      <c r="AY30" s="6">
        <f t="shared" si="19"/>
        <v>46</v>
      </c>
      <c r="AZ30">
        <f t="shared" si="15"/>
        <v>46</v>
      </c>
      <c r="BC30">
        <f t="shared" si="8"/>
        <v>46</v>
      </c>
    </row>
    <row r="31" spans="1:55" ht="12.75">
      <c r="A31" s="80"/>
      <c r="B31" s="71"/>
      <c r="C31" s="72"/>
      <c r="D31" s="19" t="s">
        <v>12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1">
        <f t="shared" si="18"/>
        <v>0</v>
      </c>
      <c r="X31" s="5"/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1</v>
      </c>
      <c r="AV31" s="3">
        <v>0</v>
      </c>
      <c r="AW31" s="3">
        <v>0</v>
      </c>
      <c r="AX31" s="3"/>
      <c r="AY31" s="6">
        <f t="shared" si="19"/>
        <v>23</v>
      </c>
      <c r="AZ31" s="35">
        <f t="shared" si="15"/>
        <v>23</v>
      </c>
      <c r="BA31">
        <v>48</v>
      </c>
      <c r="BB31">
        <f>BA31-AZ31</f>
        <v>25</v>
      </c>
      <c r="BC31">
        <f t="shared" si="8"/>
        <v>23</v>
      </c>
    </row>
    <row r="32" spans="1:55" ht="19.5" customHeight="1">
      <c r="A32" s="80"/>
      <c r="B32" s="71" t="s">
        <v>37</v>
      </c>
      <c r="C32" s="72" t="s">
        <v>107</v>
      </c>
      <c r="D32" s="19" t="s">
        <v>11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/>
      <c r="V32" s="3"/>
      <c r="W32" s="31">
        <f t="shared" si="18"/>
        <v>64</v>
      </c>
      <c r="X32" s="5"/>
      <c r="Y32" s="3">
        <v>3</v>
      </c>
      <c r="Z32" s="3">
        <v>3</v>
      </c>
      <c r="AA32" s="3">
        <v>3</v>
      </c>
      <c r="AB32" s="3">
        <v>3</v>
      </c>
      <c r="AC32" s="3">
        <v>3</v>
      </c>
      <c r="AD32" s="3">
        <v>3</v>
      </c>
      <c r="AE32" s="3">
        <v>3</v>
      </c>
      <c r="AF32" s="3">
        <v>3</v>
      </c>
      <c r="AG32" s="3">
        <v>3</v>
      </c>
      <c r="AH32" s="3">
        <v>3</v>
      </c>
      <c r="AI32" s="3">
        <v>3</v>
      </c>
      <c r="AJ32" s="3">
        <v>3</v>
      </c>
      <c r="AK32" s="3">
        <v>3</v>
      </c>
      <c r="AL32" s="3">
        <v>3</v>
      </c>
      <c r="AM32" s="3">
        <v>3</v>
      </c>
      <c r="AN32" s="3">
        <v>3</v>
      </c>
      <c r="AO32" s="3">
        <v>3</v>
      </c>
      <c r="AP32" s="3">
        <v>3</v>
      </c>
      <c r="AQ32" s="3">
        <v>3</v>
      </c>
      <c r="AR32" s="3">
        <v>3</v>
      </c>
      <c r="AS32" s="3">
        <v>3</v>
      </c>
      <c r="AT32" s="3">
        <v>3</v>
      </c>
      <c r="AU32" s="3">
        <v>3</v>
      </c>
      <c r="AV32" s="3">
        <v>0</v>
      </c>
      <c r="AW32" s="3">
        <v>0</v>
      </c>
      <c r="AX32" s="3"/>
      <c r="AY32" s="6">
        <f t="shared" si="19"/>
        <v>69</v>
      </c>
      <c r="AZ32">
        <f t="shared" si="15"/>
        <v>133</v>
      </c>
      <c r="BC32">
        <f t="shared" si="8"/>
        <v>133</v>
      </c>
    </row>
    <row r="33" spans="1:55" ht="19.5" customHeight="1">
      <c r="A33" s="80"/>
      <c r="B33" s="71"/>
      <c r="C33" s="72"/>
      <c r="D33" s="19" t="s">
        <v>12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1</v>
      </c>
      <c r="L33" s="3">
        <v>2</v>
      </c>
      <c r="M33" s="3">
        <v>2</v>
      </c>
      <c r="N33" s="3">
        <v>1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/>
      <c r="V33" s="3"/>
      <c r="W33" s="31">
        <f t="shared" si="18"/>
        <v>30</v>
      </c>
      <c r="X33" s="5"/>
      <c r="Y33" s="3">
        <v>2</v>
      </c>
      <c r="Z33" s="3">
        <v>2</v>
      </c>
      <c r="AA33" s="3">
        <v>2</v>
      </c>
      <c r="AB33" s="3">
        <v>2</v>
      </c>
      <c r="AC33" s="3">
        <v>1</v>
      </c>
      <c r="AD33" s="3">
        <v>2</v>
      </c>
      <c r="AE33" s="3">
        <v>1</v>
      </c>
      <c r="AF33" s="3">
        <v>2</v>
      </c>
      <c r="AG33" s="3">
        <v>1</v>
      </c>
      <c r="AH33" s="3">
        <v>2</v>
      </c>
      <c r="AI33" s="3">
        <v>2</v>
      </c>
      <c r="AJ33" s="3">
        <v>2</v>
      </c>
      <c r="AK33" s="3">
        <v>1</v>
      </c>
      <c r="AL33" s="3">
        <v>2</v>
      </c>
      <c r="AM33" s="3">
        <v>1</v>
      </c>
      <c r="AN33" s="3">
        <v>2</v>
      </c>
      <c r="AO33" s="3">
        <v>1</v>
      </c>
      <c r="AP33" s="3">
        <v>2</v>
      </c>
      <c r="AQ33" s="3">
        <v>1</v>
      </c>
      <c r="AR33" s="3">
        <v>2</v>
      </c>
      <c r="AS33" s="3">
        <v>1</v>
      </c>
      <c r="AT33" s="3">
        <v>2</v>
      </c>
      <c r="AU33" s="3">
        <v>1</v>
      </c>
      <c r="AV33" s="3">
        <v>0</v>
      </c>
      <c r="AW33" s="3">
        <v>0</v>
      </c>
      <c r="AX33" s="3"/>
      <c r="AY33" s="6">
        <f t="shared" si="19"/>
        <v>37</v>
      </c>
      <c r="AZ33">
        <f t="shared" si="15"/>
        <v>67</v>
      </c>
      <c r="BA33">
        <v>83</v>
      </c>
      <c r="BB33">
        <f>BA33-AZ33</f>
        <v>16</v>
      </c>
      <c r="BC33">
        <f t="shared" si="8"/>
        <v>67</v>
      </c>
    </row>
    <row r="34" spans="1:55" ht="12.75">
      <c r="A34" s="80"/>
      <c r="B34" s="71" t="s">
        <v>38</v>
      </c>
      <c r="C34" s="72" t="s">
        <v>115</v>
      </c>
      <c r="D34" s="19" t="s">
        <v>11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/>
      <c r="V34" s="3"/>
      <c r="W34" s="31">
        <f>SUM(E34:V34)</f>
        <v>32</v>
      </c>
      <c r="X34" s="5"/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3">
        <v>4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3">
        <v>4</v>
      </c>
      <c r="AR34" s="3">
        <v>4</v>
      </c>
      <c r="AS34" s="3">
        <v>4</v>
      </c>
      <c r="AT34" s="3">
        <v>4</v>
      </c>
      <c r="AU34" s="3">
        <v>4</v>
      </c>
      <c r="AV34" s="3">
        <v>0</v>
      </c>
      <c r="AW34" s="3">
        <v>0</v>
      </c>
      <c r="AX34" s="3"/>
      <c r="AY34" s="6">
        <f>SUM(X34:AW34)</f>
        <v>92</v>
      </c>
      <c r="AZ34">
        <f>W34+AY34</f>
        <v>124</v>
      </c>
      <c r="BC34">
        <f t="shared" si="8"/>
        <v>124</v>
      </c>
    </row>
    <row r="35" spans="1:55" ht="12.75">
      <c r="A35" s="80"/>
      <c r="B35" s="71"/>
      <c r="C35" s="72"/>
      <c r="D35" s="19" t="s">
        <v>12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/>
      <c r="V35" s="3"/>
      <c r="W35" s="31">
        <f>SUM(E35:V35)</f>
        <v>15</v>
      </c>
      <c r="X35" s="5"/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3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2</v>
      </c>
      <c r="AV35" s="3">
        <v>0</v>
      </c>
      <c r="AW35" s="3">
        <v>0</v>
      </c>
      <c r="AX35" s="3"/>
      <c r="AY35" s="6">
        <f>SUM(X35:AW35)</f>
        <v>47</v>
      </c>
      <c r="AZ35" s="35">
        <f>W35+AY35</f>
        <v>62</v>
      </c>
      <c r="BA35">
        <v>48</v>
      </c>
      <c r="BB35">
        <f>BA35-AZ35</f>
        <v>-14</v>
      </c>
      <c r="BC35">
        <f t="shared" si="8"/>
        <v>62</v>
      </c>
    </row>
    <row r="36" spans="1:55" ht="12.75">
      <c r="A36" s="80"/>
      <c r="B36" s="71" t="s">
        <v>39</v>
      </c>
      <c r="C36" s="72" t="s">
        <v>116</v>
      </c>
      <c r="D36" s="19" t="s">
        <v>11</v>
      </c>
      <c r="E36" s="3">
        <v>6</v>
      </c>
      <c r="F36" s="3">
        <v>6</v>
      </c>
      <c r="G36" s="3">
        <v>6</v>
      </c>
      <c r="H36" s="3">
        <v>6</v>
      </c>
      <c r="I36" s="3">
        <v>6</v>
      </c>
      <c r="J36" s="3">
        <v>6</v>
      </c>
      <c r="K36" s="3">
        <v>6</v>
      </c>
      <c r="L36" s="3">
        <v>6</v>
      </c>
      <c r="M36" s="3">
        <v>6</v>
      </c>
      <c r="N36" s="3">
        <v>6</v>
      </c>
      <c r="O36" s="3">
        <v>6</v>
      </c>
      <c r="P36" s="3">
        <v>6</v>
      </c>
      <c r="Q36" s="3">
        <v>6</v>
      </c>
      <c r="R36" s="3">
        <v>6</v>
      </c>
      <c r="S36" s="3">
        <v>6</v>
      </c>
      <c r="T36" s="3">
        <v>6</v>
      </c>
      <c r="U36" s="3"/>
      <c r="V36" s="3"/>
      <c r="W36" s="31">
        <f>SUM(E36:V36)</f>
        <v>96</v>
      </c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>
        <v>0</v>
      </c>
      <c r="AV36" s="3">
        <v>0</v>
      </c>
      <c r="AW36" s="3">
        <v>0</v>
      </c>
      <c r="AX36" s="3"/>
      <c r="AY36" s="6">
        <f>SUM(X36:AW36)</f>
        <v>0</v>
      </c>
      <c r="AZ36">
        <f>W36+AY36</f>
        <v>96</v>
      </c>
      <c r="BC36">
        <f t="shared" si="8"/>
        <v>96</v>
      </c>
    </row>
    <row r="37" spans="1:55" ht="12.75">
      <c r="A37" s="80"/>
      <c r="B37" s="71"/>
      <c r="C37" s="72"/>
      <c r="D37" s="19" t="s">
        <v>12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3">
        <v>3</v>
      </c>
      <c r="O37" s="3">
        <v>3</v>
      </c>
      <c r="P37" s="3">
        <v>3</v>
      </c>
      <c r="Q37" s="3">
        <v>3</v>
      </c>
      <c r="R37" s="3">
        <v>3</v>
      </c>
      <c r="S37" s="3">
        <v>3</v>
      </c>
      <c r="T37" s="3">
        <v>3</v>
      </c>
      <c r="U37" s="3"/>
      <c r="V37" s="3"/>
      <c r="W37" s="31">
        <f>SUM(E37:V37)</f>
        <v>48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>
        <v>0</v>
      </c>
      <c r="AV37" s="3">
        <v>0</v>
      </c>
      <c r="AW37" s="3">
        <v>0</v>
      </c>
      <c r="AX37" s="3"/>
      <c r="AY37" s="6">
        <f>SUM(X37:AW37)</f>
        <v>0</v>
      </c>
      <c r="AZ37">
        <f>W37+AY37</f>
        <v>48</v>
      </c>
      <c r="BA37">
        <v>83</v>
      </c>
      <c r="BB37">
        <f>BA37-AZ37</f>
        <v>35</v>
      </c>
      <c r="BC37">
        <f t="shared" si="8"/>
        <v>48</v>
      </c>
    </row>
    <row r="38" spans="1:55" ht="12.75">
      <c r="A38" s="80"/>
      <c r="B38" s="71" t="s">
        <v>52</v>
      </c>
      <c r="C38" s="72" t="s">
        <v>108</v>
      </c>
      <c r="D38" s="19" t="s">
        <v>11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1">
        <f t="shared" si="18"/>
        <v>0</v>
      </c>
      <c r="X38" s="5"/>
      <c r="Y38" s="3">
        <v>3</v>
      </c>
      <c r="Z38" s="3">
        <v>3</v>
      </c>
      <c r="AA38" s="3">
        <v>3</v>
      </c>
      <c r="AB38" s="3">
        <v>3</v>
      </c>
      <c r="AC38" s="3">
        <v>3</v>
      </c>
      <c r="AD38" s="3">
        <v>3</v>
      </c>
      <c r="AE38" s="3">
        <v>3</v>
      </c>
      <c r="AF38" s="3">
        <v>3</v>
      </c>
      <c r="AG38" s="3">
        <v>3</v>
      </c>
      <c r="AH38" s="3">
        <v>3</v>
      </c>
      <c r="AI38" s="3">
        <v>3</v>
      </c>
      <c r="AJ38" s="3">
        <v>3</v>
      </c>
      <c r="AK38" s="3">
        <v>3</v>
      </c>
      <c r="AL38" s="3">
        <v>3</v>
      </c>
      <c r="AM38" s="3">
        <v>3</v>
      </c>
      <c r="AN38" s="3">
        <v>3</v>
      </c>
      <c r="AO38" s="3">
        <v>3</v>
      </c>
      <c r="AP38" s="3">
        <v>3</v>
      </c>
      <c r="AQ38" s="3">
        <v>3</v>
      </c>
      <c r="AR38" s="3">
        <v>3</v>
      </c>
      <c r="AS38" s="3">
        <v>3</v>
      </c>
      <c r="AT38" s="3">
        <v>3</v>
      </c>
      <c r="AU38" s="3">
        <v>3</v>
      </c>
      <c r="AV38" s="3">
        <v>0</v>
      </c>
      <c r="AW38" s="3">
        <v>0</v>
      </c>
      <c r="AX38" s="3"/>
      <c r="AY38" s="6">
        <f t="shared" si="19"/>
        <v>69</v>
      </c>
      <c r="AZ38">
        <f t="shared" si="15"/>
        <v>69</v>
      </c>
      <c r="BC38">
        <f t="shared" si="8"/>
        <v>69</v>
      </c>
    </row>
    <row r="39" spans="1:55" ht="12.75">
      <c r="A39" s="80"/>
      <c r="B39" s="71"/>
      <c r="C39" s="72"/>
      <c r="D39" s="19" t="s">
        <v>12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1">
        <f t="shared" si="18"/>
        <v>0</v>
      </c>
      <c r="X39" s="5"/>
      <c r="Y39" s="3">
        <v>2</v>
      </c>
      <c r="Z39" s="3">
        <v>1</v>
      </c>
      <c r="AA39" s="3">
        <v>1</v>
      </c>
      <c r="AB39" s="3">
        <v>1</v>
      </c>
      <c r="AC39" s="3">
        <v>2</v>
      </c>
      <c r="AD39" s="3">
        <v>1</v>
      </c>
      <c r="AE39" s="3">
        <v>1</v>
      </c>
      <c r="AF39" s="3">
        <v>1</v>
      </c>
      <c r="AG39" s="3">
        <v>2</v>
      </c>
      <c r="AH39" s="3">
        <v>1</v>
      </c>
      <c r="AI39" s="3">
        <v>1</v>
      </c>
      <c r="AJ39" s="3">
        <v>1</v>
      </c>
      <c r="AK39" s="3">
        <v>2</v>
      </c>
      <c r="AL39" s="3">
        <v>1</v>
      </c>
      <c r="AM39" s="3">
        <v>2</v>
      </c>
      <c r="AN39" s="3">
        <v>1</v>
      </c>
      <c r="AO39" s="3">
        <v>2</v>
      </c>
      <c r="AP39" s="3">
        <v>1</v>
      </c>
      <c r="AQ39" s="3">
        <v>2</v>
      </c>
      <c r="AR39" s="3">
        <v>2</v>
      </c>
      <c r="AS39" s="3">
        <v>2</v>
      </c>
      <c r="AT39" s="3">
        <v>1</v>
      </c>
      <c r="AU39" s="3">
        <v>2</v>
      </c>
      <c r="AV39" s="3">
        <v>0</v>
      </c>
      <c r="AW39" s="3">
        <v>0</v>
      </c>
      <c r="AX39" s="3"/>
      <c r="AY39" s="6">
        <f t="shared" si="19"/>
        <v>33</v>
      </c>
      <c r="AZ39" s="35">
        <f t="shared" si="15"/>
        <v>33</v>
      </c>
      <c r="BA39">
        <v>48</v>
      </c>
      <c r="BB39">
        <f>BA39-AZ39</f>
        <v>15</v>
      </c>
      <c r="BC39">
        <f t="shared" si="8"/>
        <v>33</v>
      </c>
    </row>
    <row r="40" spans="1:55" ht="12.75">
      <c r="A40" s="80"/>
      <c r="B40" s="71" t="s">
        <v>117</v>
      </c>
      <c r="C40" s="72" t="s">
        <v>31</v>
      </c>
      <c r="D40" s="19" t="s">
        <v>11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1">
        <f t="shared" si="18"/>
        <v>0</v>
      </c>
      <c r="X40" s="5"/>
      <c r="Y40" s="3">
        <v>4</v>
      </c>
      <c r="Z40" s="3">
        <v>4</v>
      </c>
      <c r="AA40" s="3">
        <v>4</v>
      </c>
      <c r="AB40" s="3">
        <v>4</v>
      </c>
      <c r="AC40" s="3">
        <v>4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v>4</v>
      </c>
      <c r="AJ40" s="3">
        <v>4</v>
      </c>
      <c r="AK40" s="3">
        <v>4</v>
      </c>
      <c r="AL40" s="3">
        <v>4</v>
      </c>
      <c r="AM40" s="3">
        <v>4</v>
      </c>
      <c r="AN40" s="3">
        <v>4</v>
      </c>
      <c r="AO40" s="3">
        <v>4</v>
      </c>
      <c r="AP40" s="3">
        <v>4</v>
      </c>
      <c r="AQ40" s="3">
        <v>4</v>
      </c>
      <c r="AR40" s="3">
        <v>4</v>
      </c>
      <c r="AS40" s="3">
        <v>4</v>
      </c>
      <c r="AT40" s="3">
        <v>4</v>
      </c>
      <c r="AU40" s="3">
        <v>4</v>
      </c>
      <c r="AV40" s="3">
        <v>0</v>
      </c>
      <c r="AW40" s="3">
        <v>0</v>
      </c>
      <c r="AX40" s="3"/>
      <c r="AY40" s="6">
        <f t="shared" si="19"/>
        <v>92</v>
      </c>
      <c r="AZ40">
        <f t="shared" si="15"/>
        <v>92</v>
      </c>
      <c r="BC40">
        <f t="shared" si="8"/>
        <v>92</v>
      </c>
    </row>
    <row r="41" spans="1:55" ht="12.75">
      <c r="A41" s="80"/>
      <c r="B41" s="71"/>
      <c r="C41" s="72"/>
      <c r="D41" s="19" t="s">
        <v>12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1">
        <f t="shared" si="18"/>
        <v>0</v>
      </c>
      <c r="X41" s="5"/>
      <c r="Y41" s="3">
        <v>2</v>
      </c>
      <c r="Z41" s="3">
        <v>2</v>
      </c>
      <c r="AA41" s="3">
        <v>2</v>
      </c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3">
        <v>2</v>
      </c>
      <c r="AI41" s="3">
        <v>2</v>
      </c>
      <c r="AJ41" s="3">
        <v>2</v>
      </c>
      <c r="AK41" s="3">
        <v>2</v>
      </c>
      <c r="AL41" s="3">
        <v>2</v>
      </c>
      <c r="AM41" s="3">
        <v>2</v>
      </c>
      <c r="AN41" s="3">
        <v>2</v>
      </c>
      <c r="AO41" s="3">
        <v>2</v>
      </c>
      <c r="AP41" s="3">
        <v>2</v>
      </c>
      <c r="AQ41" s="3">
        <v>2</v>
      </c>
      <c r="AR41" s="3">
        <v>2</v>
      </c>
      <c r="AS41" s="3">
        <v>2</v>
      </c>
      <c r="AT41" s="3">
        <v>2</v>
      </c>
      <c r="AU41" s="3">
        <v>2</v>
      </c>
      <c r="AV41" s="3">
        <v>0</v>
      </c>
      <c r="AW41" s="3">
        <v>0</v>
      </c>
      <c r="AX41" s="3"/>
      <c r="AY41" s="6">
        <f t="shared" si="19"/>
        <v>46</v>
      </c>
      <c r="AZ41">
        <f t="shared" si="15"/>
        <v>46</v>
      </c>
      <c r="BA41">
        <v>83</v>
      </c>
      <c r="BB41">
        <f>BA41-AZ41</f>
        <v>37</v>
      </c>
      <c r="BC41">
        <f t="shared" si="8"/>
        <v>46</v>
      </c>
    </row>
    <row r="42" spans="1:55" ht="12.75" customHeight="1">
      <c r="A42" s="80"/>
      <c r="B42" s="73" t="s">
        <v>17</v>
      </c>
      <c r="C42" s="74" t="s">
        <v>18</v>
      </c>
      <c r="D42" s="18" t="s">
        <v>11</v>
      </c>
      <c r="E42" s="10">
        <f aca="true" t="shared" si="20" ref="E42:K42">E44+E49</f>
        <v>3</v>
      </c>
      <c r="F42" s="10">
        <f t="shared" si="20"/>
        <v>3</v>
      </c>
      <c r="G42" s="10">
        <f t="shared" si="20"/>
        <v>3</v>
      </c>
      <c r="H42" s="10">
        <f t="shared" si="20"/>
        <v>3</v>
      </c>
      <c r="I42" s="10">
        <f t="shared" si="20"/>
        <v>3</v>
      </c>
      <c r="J42" s="10">
        <f t="shared" si="20"/>
        <v>3</v>
      </c>
      <c r="K42" s="10">
        <f t="shared" si="20"/>
        <v>3</v>
      </c>
      <c r="L42" s="10">
        <f>L44+L49</f>
        <v>3</v>
      </c>
      <c r="M42" s="10">
        <f aca="true" t="shared" si="21" ref="M42:V42">M44+M49</f>
        <v>3</v>
      </c>
      <c r="N42" s="10">
        <f t="shared" si="21"/>
        <v>3</v>
      </c>
      <c r="O42" s="10">
        <f t="shared" si="21"/>
        <v>3</v>
      </c>
      <c r="P42" s="10">
        <f t="shared" si="21"/>
        <v>3</v>
      </c>
      <c r="Q42" s="10">
        <f t="shared" si="21"/>
        <v>3</v>
      </c>
      <c r="R42" s="10">
        <f t="shared" si="21"/>
        <v>3</v>
      </c>
      <c r="S42" s="10">
        <f t="shared" si="21"/>
        <v>3</v>
      </c>
      <c r="T42" s="10">
        <f t="shared" si="21"/>
        <v>3</v>
      </c>
      <c r="U42" s="10">
        <f t="shared" si="21"/>
        <v>0</v>
      </c>
      <c r="V42" s="10">
        <f t="shared" si="21"/>
        <v>0</v>
      </c>
      <c r="W42" s="10">
        <f>SUM(E42:V42)</f>
        <v>48</v>
      </c>
      <c r="X42" s="16">
        <f aca="true" t="shared" si="22" ref="X42:AW42">X44+X49</f>
        <v>0</v>
      </c>
      <c r="Y42" s="10">
        <f t="shared" si="22"/>
        <v>10</v>
      </c>
      <c r="Z42" s="10">
        <f t="shared" si="22"/>
        <v>10</v>
      </c>
      <c r="AA42" s="10">
        <f t="shared" si="22"/>
        <v>10</v>
      </c>
      <c r="AB42" s="10">
        <f t="shared" si="22"/>
        <v>10</v>
      </c>
      <c r="AC42" s="10">
        <f t="shared" si="22"/>
        <v>10</v>
      </c>
      <c r="AD42" s="10">
        <f t="shared" si="22"/>
        <v>10</v>
      </c>
      <c r="AE42" s="10">
        <f t="shared" si="22"/>
        <v>10</v>
      </c>
      <c r="AF42" s="10">
        <f t="shared" si="22"/>
        <v>10</v>
      </c>
      <c r="AG42" s="10">
        <f t="shared" si="22"/>
        <v>10</v>
      </c>
      <c r="AH42" s="10">
        <f t="shared" si="22"/>
        <v>10</v>
      </c>
      <c r="AI42" s="10">
        <f t="shared" si="22"/>
        <v>10</v>
      </c>
      <c r="AJ42" s="10">
        <f t="shared" si="22"/>
        <v>10</v>
      </c>
      <c r="AK42" s="10">
        <f t="shared" si="22"/>
        <v>10</v>
      </c>
      <c r="AL42" s="10">
        <f t="shared" si="22"/>
        <v>10</v>
      </c>
      <c r="AM42" s="10">
        <f t="shared" si="22"/>
        <v>10</v>
      </c>
      <c r="AN42" s="10">
        <f t="shared" si="22"/>
        <v>10</v>
      </c>
      <c r="AO42" s="10">
        <f t="shared" si="22"/>
        <v>10</v>
      </c>
      <c r="AP42" s="10">
        <f t="shared" si="22"/>
        <v>10</v>
      </c>
      <c r="AQ42" s="10">
        <f t="shared" si="22"/>
        <v>10</v>
      </c>
      <c r="AR42" s="10">
        <f t="shared" si="22"/>
        <v>10</v>
      </c>
      <c r="AS42" s="10">
        <f t="shared" si="22"/>
        <v>10</v>
      </c>
      <c r="AT42" s="10">
        <f t="shared" si="22"/>
        <v>10</v>
      </c>
      <c r="AU42" s="10">
        <f t="shared" si="22"/>
        <v>10</v>
      </c>
      <c r="AV42" s="10">
        <f t="shared" si="22"/>
        <v>0</v>
      </c>
      <c r="AW42" s="10">
        <f t="shared" si="22"/>
        <v>0</v>
      </c>
      <c r="AX42" s="10"/>
      <c r="AY42" s="10">
        <f>SUM(X42:AW42)</f>
        <v>230</v>
      </c>
      <c r="AZ42">
        <f aca="true" t="shared" si="23" ref="AZ42:AZ53">W42+AY42</f>
        <v>278</v>
      </c>
      <c r="BA42" s="12"/>
      <c r="BC42">
        <f t="shared" si="8"/>
        <v>278</v>
      </c>
    </row>
    <row r="43" spans="1:55" ht="12.75">
      <c r="A43" s="80"/>
      <c r="B43" s="73"/>
      <c r="C43" s="74"/>
      <c r="D43" s="18" t="s">
        <v>12</v>
      </c>
      <c r="E43" s="10">
        <f aca="true" t="shared" si="24" ref="E43:K43">E45+E50</f>
        <v>1</v>
      </c>
      <c r="F43" s="10">
        <f t="shared" si="24"/>
        <v>1</v>
      </c>
      <c r="G43" s="10">
        <f t="shared" si="24"/>
        <v>1</v>
      </c>
      <c r="H43" s="10">
        <f t="shared" si="24"/>
        <v>1</v>
      </c>
      <c r="I43" s="10">
        <f t="shared" si="24"/>
        <v>1</v>
      </c>
      <c r="J43" s="10">
        <f t="shared" si="24"/>
        <v>1</v>
      </c>
      <c r="K43" s="10">
        <f t="shared" si="24"/>
        <v>1</v>
      </c>
      <c r="L43" s="10">
        <f>L45+L50</f>
        <v>1</v>
      </c>
      <c r="M43" s="10">
        <f aca="true" t="shared" si="25" ref="M43:V43">M45+M50</f>
        <v>1</v>
      </c>
      <c r="N43" s="10">
        <f t="shared" si="25"/>
        <v>1</v>
      </c>
      <c r="O43" s="10">
        <f t="shared" si="25"/>
        <v>1</v>
      </c>
      <c r="P43" s="10">
        <f t="shared" si="25"/>
        <v>1</v>
      </c>
      <c r="Q43" s="10">
        <f t="shared" si="25"/>
        <v>1</v>
      </c>
      <c r="R43" s="10">
        <f t="shared" si="25"/>
        <v>1</v>
      </c>
      <c r="S43" s="10">
        <f t="shared" si="25"/>
        <v>1</v>
      </c>
      <c r="T43" s="10">
        <f t="shared" si="25"/>
        <v>0</v>
      </c>
      <c r="U43" s="10">
        <f t="shared" si="25"/>
        <v>0</v>
      </c>
      <c r="V43" s="10">
        <f t="shared" si="25"/>
        <v>0</v>
      </c>
      <c r="W43" s="10">
        <f>SUM(E43:V43)</f>
        <v>15</v>
      </c>
      <c r="X43" s="16">
        <f aca="true" t="shared" si="26" ref="X43:AW43">X45+X50</f>
        <v>0</v>
      </c>
      <c r="Y43" s="10">
        <f t="shared" si="26"/>
        <v>2</v>
      </c>
      <c r="Z43" s="10">
        <f t="shared" si="26"/>
        <v>2</v>
      </c>
      <c r="AA43" s="10">
        <f t="shared" si="26"/>
        <v>2</v>
      </c>
      <c r="AB43" s="10">
        <f t="shared" si="26"/>
        <v>2</v>
      </c>
      <c r="AC43" s="10">
        <f t="shared" si="26"/>
        <v>2</v>
      </c>
      <c r="AD43" s="10">
        <f t="shared" si="26"/>
        <v>2</v>
      </c>
      <c r="AE43" s="10">
        <f t="shared" si="26"/>
        <v>2</v>
      </c>
      <c r="AF43" s="10">
        <f t="shared" si="26"/>
        <v>2</v>
      </c>
      <c r="AG43" s="10">
        <f t="shared" si="26"/>
        <v>2</v>
      </c>
      <c r="AH43" s="10">
        <f t="shared" si="26"/>
        <v>2</v>
      </c>
      <c r="AI43" s="10">
        <f t="shared" si="26"/>
        <v>2</v>
      </c>
      <c r="AJ43" s="10">
        <f t="shared" si="26"/>
        <v>2</v>
      </c>
      <c r="AK43" s="10">
        <f t="shared" si="26"/>
        <v>2</v>
      </c>
      <c r="AL43" s="10">
        <f t="shared" si="26"/>
        <v>2</v>
      </c>
      <c r="AM43" s="10">
        <f t="shared" si="26"/>
        <v>2</v>
      </c>
      <c r="AN43" s="10">
        <f t="shared" si="26"/>
        <v>2</v>
      </c>
      <c r="AO43" s="10">
        <f t="shared" si="26"/>
        <v>2</v>
      </c>
      <c r="AP43" s="10">
        <f t="shared" si="26"/>
        <v>2</v>
      </c>
      <c r="AQ43" s="10">
        <f t="shared" si="26"/>
        <v>2</v>
      </c>
      <c r="AR43" s="10">
        <f t="shared" si="26"/>
        <v>2</v>
      </c>
      <c r="AS43" s="10">
        <f t="shared" si="26"/>
        <v>2</v>
      </c>
      <c r="AT43" s="10">
        <f t="shared" si="26"/>
        <v>2</v>
      </c>
      <c r="AU43" s="10">
        <f t="shared" si="26"/>
        <v>2</v>
      </c>
      <c r="AV43" s="10">
        <f t="shared" si="26"/>
        <v>0</v>
      </c>
      <c r="AW43" s="10">
        <f t="shared" si="26"/>
        <v>0</v>
      </c>
      <c r="AX43" s="10"/>
      <c r="AY43" s="10">
        <f>SUM(X43:AW43)</f>
        <v>46</v>
      </c>
      <c r="AZ43">
        <f t="shared" si="23"/>
        <v>61</v>
      </c>
      <c r="BA43" s="12"/>
      <c r="BC43">
        <f t="shared" si="8"/>
        <v>61</v>
      </c>
    </row>
    <row r="44" spans="1:55" ht="32.25" customHeight="1">
      <c r="A44" s="80"/>
      <c r="B44" s="91" t="s">
        <v>118</v>
      </c>
      <c r="C44" s="92" t="s">
        <v>119</v>
      </c>
      <c r="D44" s="37" t="s">
        <v>11</v>
      </c>
      <c r="E44" s="38">
        <f>E46+E48</f>
        <v>3</v>
      </c>
      <c r="F44" s="38">
        <f aca="true" t="shared" si="27" ref="F44:V44">F46+F48</f>
        <v>3</v>
      </c>
      <c r="G44" s="38">
        <f t="shared" si="27"/>
        <v>3</v>
      </c>
      <c r="H44" s="38">
        <f t="shared" si="27"/>
        <v>3</v>
      </c>
      <c r="I44" s="38">
        <f t="shared" si="27"/>
        <v>3</v>
      </c>
      <c r="J44" s="38">
        <f t="shared" si="27"/>
        <v>3</v>
      </c>
      <c r="K44" s="38">
        <f t="shared" si="27"/>
        <v>3</v>
      </c>
      <c r="L44" s="38">
        <f t="shared" si="27"/>
        <v>3</v>
      </c>
      <c r="M44" s="38">
        <f t="shared" si="27"/>
        <v>3</v>
      </c>
      <c r="N44" s="38">
        <f t="shared" si="27"/>
        <v>3</v>
      </c>
      <c r="O44" s="38">
        <f t="shared" si="27"/>
        <v>3</v>
      </c>
      <c r="P44" s="38">
        <f t="shared" si="27"/>
        <v>3</v>
      </c>
      <c r="Q44" s="38">
        <f t="shared" si="27"/>
        <v>3</v>
      </c>
      <c r="R44" s="38">
        <f t="shared" si="27"/>
        <v>3</v>
      </c>
      <c r="S44" s="38">
        <f t="shared" si="27"/>
        <v>3</v>
      </c>
      <c r="T44" s="38">
        <f t="shared" si="27"/>
        <v>3</v>
      </c>
      <c r="U44" s="38">
        <f t="shared" si="27"/>
        <v>0</v>
      </c>
      <c r="V44" s="38">
        <f t="shared" si="27"/>
        <v>0</v>
      </c>
      <c r="W44" s="39">
        <f>SUM(E44:V44)</f>
        <v>48</v>
      </c>
      <c r="X44" s="40">
        <f aca="true" t="shared" si="28" ref="X44:AW44">X46+X48</f>
        <v>0</v>
      </c>
      <c r="Y44" s="38">
        <f t="shared" si="28"/>
        <v>5</v>
      </c>
      <c r="Z44" s="38">
        <f t="shared" si="28"/>
        <v>5</v>
      </c>
      <c r="AA44" s="38">
        <f t="shared" si="28"/>
        <v>5</v>
      </c>
      <c r="AB44" s="38">
        <f t="shared" si="28"/>
        <v>5</v>
      </c>
      <c r="AC44" s="38">
        <f t="shared" si="28"/>
        <v>5</v>
      </c>
      <c r="AD44" s="38">
        <f t="shared" si="28"/>
        <v>5</v>
      </c>
      <c r="AE44" s="38">
        <f t="shared" si="28"/>
        <v>5</v>
      </c>
      <c r="AF44" s="38">
        <f t="shared" si="28"/>
        <v>5</v>
      </c>
      <c r="AG44" s="38">
        <f t="shared" si="28"/>
        <v>5</v>
      </c>
      <c r="AH44" s="38">
        <f t="shared" si="28"/>
        <v>5</v>
      </c>
      <c r="AI44" s="38">
        <f t="shared" si="28"/>
        <v>5</v>
      </c>
      <c r="AJ44" s="38">
        <f t="shared" si="28"/>
        <v>5</v>
      </c>
      <c r="AK44" s="38">
        <f t="shared" si="28"/>
        <v>5</v>
      </c>
      <c r="AL44" s="38">
        <f t="shared" si="28"/>
        <v>5</v>
      </c>
      <c r="AM44" s="38">
        <f t="shared" si="28"/>
        <v>5</v>
      </c>
      <c r="AN44" s="38">
        <f t="shared" si="28"/>
        <v>5</v>
      </c>
      <c r="AO44" s="38">
        <f t="shared" si="28"/>
        <v>5</v>
      </c>
      <c r="AP44" s="38">
        <f t="shared" si="28"/>
        <v>5</v>
      </c>
      <c r="AQ44" s="38">
        <f t="shared" si="28"/>
        <v>5</v>
      </c>
      <c r="AR44" s="38">
        <f t="shared" si="28"/>
        <v>5</v>
      </c>
      <c r="AS44" s="38">
        <f t="shared" si="28"/>
        <v>5</v>
      </c>
      <c r="AT44" s="38">
        <f t="shared" si="28"/>
        <v>5</v>
      </c>
      <c r="AU44" s="38">
        <f t="shared" si="28"/>
        <v>5</v>
      </c>
      <c r="AV44" s="38">
        <f t="shared" si="28"/>
        <v>0</v>
      </c>
      <c r="AW44" s="38">
        <f t="shared" si="28"/>
        <v>0</v>
      </c>
      <c r="AX44" s="38"/>
      <c r="AY44" s="41">
        <f>SUM(X44:AW44)</f>
        <v>115</v>
      </c>
      <c r="AZ44">
        <f t="shared" si="23"/>
        <v>163</v>
      </c>
      <c r="BC44">
        <f t="shared" si="8"/>
        <v>163</v>
      </c>
    </row>
    <row r="45" spans="1:55" ht="32.25" customHeight="1">
      <c r="A45" s="80"/>
      <c r="B45" s="91"/>
      <c r="C45" s="92"/>
      <c r="D45" s="37" t="s">
        <v>12</v>
      </c>
      <c r="E45" s="38">
        <f>E47</f>
        <v>1</v>
      </c>
      <c r="F45" s="38">
        <f aca="true" t="shared" si="29" ref="F45:V45">F47</f>
        <v>1</v>
      </c>
      <c r="G45" s="38">
        <f t="shared" si="29"/>
        <v>1</v>
      </c>
      <c r="H45" s="38">
        <f t="shared" si="29"/>
        <v>1</v>
      </c>
      <c r="I45" s="38">
        <f t="shared" si="29"/>
        <v>1</v>
      </c>
      <c r="J45" s="38">
        <f t="shared" si="29"/>
        <v>1</v>
      </c>
      <c r="K45" s="38">
        <f t="shared" si="29"/>
        <v>1</v>
      </c>
      <c r="L45" s="38">
        <f t="shared" si="29"/>
        <v>1</v>
      </c>
      <c r="M45" s="38">
        <f t="shared" si="29"/>
        <v>1</v>
      </c>
      <c r="N45" s="38">
        <f t="shared" si="29"/>
        <v>1</v>
      </c>
      <c r="O45" s="38">
        <f t="shared" si="29"/>
        <v>1</v>
      </c>
      <c r="P45" s="38">
        <f t="shared" si="29"/>
        <v>1</v>
      </c>
      <c r="Q45" s="38">
        <f t="shared" si="29"/>
        <v>1</v>
      </c>
      <c r="R45" s="38">
        <f t="shared" si="29"/>
        <v>1</v>
      </c>
      <c r="S45" s="38">
        <f t="shared" si="29"/>
        <v>1</v>
      </c>
      <c r="T45" s="38">
        <f t="shared" si="29"/>
        <v>0</v>
      </c>
      <c r="U45" s="38">
        <f t="shared" si="29"/>
        <v>0</v>
      </c>
      <c r="V45" s="38">
        <f t="shared" si="29"/>
        <v>0</v>
      </c>
      <c r="W45" s="39">
        <f aca="true" t="shared" si="30" ref="W45:W53">SUM(E45:V45)</f>
        <v>15</v>
      </c>
      <c r="X45" s="40">
        <f aca="true" t="shared" si="31" ref="X45:AW45">X47</f>
        <v>0</v>
      </c>
      <c r="Y45" s="38">
        <f t="shared" si="31"/>
        <v>1</v>
      </c>
      <c r="Z45" s="38">
        <f t="shared" si="31"/>
        <v>1</v>
      </c>
      <c r="AA45" s="38">
        <f t="shared" si="31"/>
        <v>1</v>
      </c>
      <c r="AB45" s="38">
        <f t="shared" si="31"/>
        <v>1</v>
      </c>
      <c r="AC45" s="38">
        <f t="shared" si="31"/>
        <v>1</v>
      </c>
      <c r="AD45" s="38">
        <f t="shared" si="31"/>
        <v>1</v>
      </c>
      <c r="AE45" s="38">
        <f t="shared" si="31"/>
        <v>1</v>
      </c>
      <c r="AF45" s="38">
        <f t="shared" si="31"/>
        <v>1</v>
      </c>
      <c r="AG45" s="38">
        <f t="shared" si="31"/>
        <v>1</v>
      </c>
      <c r="AH45" s="38">
        <f t="shared" si="31"/>
        <v>1</v>
      </c>
      <c r="AI45" s="38">
        <f t="shared" si="31"/>
        <v>1</v>
      </c>
      <c r="AJ45" s="38">
        <f t="shared" si="31"/>
        <v>1</v>
      </c>
      <c r="AK45" s="38">
        <f t="shared" si="31"/>
        <v>1</v>
      </c>
      <c r="AL45" s="38">
        <f t="shared" si="31"/>
        <v>1</v>
      </c>
      <c r="AM45" s="38">
        <f t="shared" si="31"/>
        <v>1</v>
      </c>
      <c r="AN45" s="38">
        <f t="shared" si="31"/>
        <v>1</v>
      </c>
      <c r="AO45" s="38">
        <f t="shared" si="31"/>
        <v>1</v>
      </c>
      <c r="AP45" s="38">
        <f t="shared" si="31"/>
        <v>1</v>
      </c>
      <c r="AQ45" s="38">
        <f t="shared" si="31"/>
        <v>1</v>
      </c>
      <c r="AR45" s="38">
        <f t="shared" si="31"/>
        <v>1</v>
      </c>
      <c r="AS45" s="38">
        <f t="shared" si="31"/>
        <v>1</v>
      </c>
      <c r="AT45" s="38">
        <f t="shared" si="31"/>
        <v>1</v>
      </c>
      <c r="AU45" s="38">
        <f t="shared" si="31"/>
        <v>1</v>
      </c>
      <c r="AV45" s="38">
        <f t="shared" si="31"/>
        <v>0</v>
      </c>
      <c r="AW45" s="38">
        <f t="shared" si="31"/>
        <v>0</v>
      </c>
      <c r="AX45" s="38"/>
      <c r="AY45" s="41">
        <f>SUM(X45:AW45)</f>
        <v>23</v>
      </c>
      <c r="AZ45" s="35">
        <f t="shared" si="23"/>
        <v>38</v>
      </c>
      <c r="BA45">
        <v>145</v>
      </c>
      <c r="BB45">
        <f>BA45-AZ45</f>
        <v>107</v>
      </c>
      <c r="BC45">
        <f t="shared" si="8"/>
        <v>38</v>
      </c>
    </row>
    <row r="46" spans="1:55" ht="12.75">
      <c r="A46" s="80"/>
      <c r="B46" s="71" t="s">
        <v>120</v>
      </c>
      <c r="C46" s="72" t="s">
        <v>121</v>
      </c>
      <c r="D46" s="19" t="s">
        <v>11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 s="3">
        <v>3</v>
      </c>
      <c r="K46" s="3">
        <v>3</v>
      </c>
      <c r="L46" s="3">
        <v>3</v>
      </c>
      <c r="M46" s="3">
        <v>3</v>
      </c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3</v>
      </c>
      <c r="T46" s="3">
        <v>3</v>
      </c>
      <c r="U46" s="3"/>
      <c r="V46" s="3"/>
      <c r="W46" s="31">
        <f t="shared" si="30"/>
        <v>48</v>
      </c>
      <c r="X46" s="5"/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2</v>
      </c>
      <c r="AI46" s="3">
        <v>2</v>
      </c>
      <c r="AJ46" s="3">
        <v>2</v>
      </c>
      <c r="AK46" s="3">
        <v>2</v>
      </c>
      <c r="AL46" s="3">
        <v>2</v>
      </c>
      <c r="AM46" s="3">
        <v>2</v>
      </c>
      <c r="AN46" s="3">
        <v>2</v>
      </c>
      <c r="AO46" s="3">
        <v>2</v>
      </c>
      <c r="AP46" s="3">
        <v>2</v>
      </c>
      <c r="AQ46" s="3">
        <v>2</v>
      </c>
      <c r="AR46" s="3">
        <v>2</v>
      </c>
      <c r="AS46" s="3">
        <v>2</v>
      </c>
      <c r="AT46" s="3">
        <v>2</v>
      </c>
      <c r="AU46" s="3">
        <v>2</v>
      </c>
      <c r="AV46" s="3">
        <v>0</v>
      </c>
      <c r="AW46" s="3">
        <v>0</v>
      </c>
      <c r="AX46" s="3"/>
      <c r="AY46" s="6">
        <f aca="true" t="shared" si="32" ref="AY46:AY53">SUM(X46:AW46)</f>
        <v>46</v>
      </c>
      <c r="AZ46">
        <f t="shared" si="23"/>
        <v>94</v>
      </c>
      <c r="BC46">
        <f t="shared" si="8"/>
        <v>94</v>
      </c>
    </row>
    <row r="47" spans="1:55" ht="12.75">
      <c r="A47" s="80"/>
      <c r="B47" s="71"/>
      <c r="C47" s="72"/>
      <c r="D47" s="19" t="s">
        <v>12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0</v>
      </c>
      <c r="U47" s="3"/>
      <c r="V47" s="3"/>
      <c r="W47" s="31">
        <f t="shared" si="30"/>
        <v>15</v>
      </c>
      <c r="X47" s="5"/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0</v>
      </c>
      <c r="AW47" s="3">
        <v>0</v>
      </c>
      <c r="AX47" s="3"/>
      <c r="AY47" s="6">
        <f t="shared" si="32"/>
        <v>23</v>
      </c>
      <c r="AZ47" s="35">
        <f t="shared" si="23"/>
        <v>38</v>
      </c>
      <c r="BA47">
        <v>48</v>
      </c>
      <c r="BB47">
        <f>BA47-AZ47</f>
        <v>10</v>
      </c>
      <c r="BC47">
        <f t="shared" si="8"/>
        <v>38</v>
      </c>
    </row>
    <row r="48" spans="1:55" ht="19.5" customHeight="1">
      <c r="A48" s="80"/>
      <c r="B48" s="9" t="s">
        <v>122</v>
      </c>
      <c r="C48" s="24" t="s">
        <v>32</v>
      </c>
      <c r="D48" s="19" t="s">
        <v>11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1">
        <f t="shared" si="30"/>
        <v>0</v>
      </c>
      <c r="X48" s="5"/>
      <c r="Y48" s="3">
        <v>3</v>
      </c>
      <c r="Z48" s="3">
        <v>3</v>
      </c>
      <c r="AA48" s="3">
        <v>3</v>
      </c>
      <c r="AB48" s="3">
        <v>3</v>
      </c>
      <c r="AC48" s="3">
        <v>3</v>
      </c>
      <c r="AD48" s="3">
        <v>3</v>
      </c>
      <c r="AE48" s="3">
        <v>3</v>
      </c>
      <c r="AF48" s="3">
        <v>3</v>
      </c>
      <c r="AG48" s="3">
        <v>3</v>
      </c>
      <c r="AH48" s="3">
        <v>3</v>
      </c>
      <c r="AI48" s="3">
        <v>3</v>
      </c>
      <c r="AJ48" s="3">
        <v>3</v>
      </c>
      <c r="AK48" s="3">
        <v>3</v>
      </c>
      <c r="AL48" s="3">
        <v>3</v>
      </c>
      <c r="AM48" s="3">
        <v>3</v>
      </c>
      <c r="AN48" s="3">
        <v>3</v>
      </c>
      <c r="AO48" s="3">
        <v>3</v>
      </c>
      <c r="AP48" s="3">
        <v>3</v>
      </c>
      <c r="AQ48" s="3">
        <v>3</v>
      </c>
      <c r="AR48" s="3">
        <v>3</v>
      </c>
      <c r="AS48" s="3">
        <v>3</v>
      </c>
      <c r="AT48" s="3">
        <v>3</v>
      </c>
      <c r="AU48" s="3">
        <v>3</v>
      </c>
      <c r="AV48" s="3">
        <v>0</v>
      </c>
      <c r="AW48" s="3">
        <v>0</v>
      </c>
      <c r="AX48" s="3"/>
      <c r="AY48" s="6">
        <f t="shared" si="32"/>
        <v>69</v>
      </c>
      <c r="AZ48">
        <f t="shared" si="23"/>
        <v>69</v>
      </c>
      <c r="BC48">
        <f t="shared" si="8"/>
        <v>69</v>
      </c>
    </row>
    <row r="49" spans="1:55" ht="32.25" customHeight="1">
      <c r="A49" s="80"/>
      <c r="B49" s="91" t="s">
        <v>123</v>
      </c>
      <c r="C49" s="92" t="s">
        <v>124</v>
      </c>
      <c r="D49" s="37" t="s">
        <v>11</v>
      </c>
      <c r="E49" s="38">
        <f>E51+E53</f>
        <v>0</v>
      </c>
      <c r="F49" s="38">
        <f>F51+F53</f>
        <v>0</v>
      </c>
      <c r="G49" s="38">
        <f aca="true" t="shared" si="33" ref="G49:V49">G51+G53</f>
        <v>0</v>
      </c>
      <c r="H49" s="38">
        <f t="shared" si="33"/>
        <v>0</v>
      </c>
      <c r="I49" s="38">
        <f t="shared" si="33"/>
        <v>0</v>
      </c>
      <c r="J49" s="38">
        <f t="shared" si="33"/>
        <v>0</v>
      </c>
      <c r="K49" s="38">
        <f t="shared" si="33"/>
        <v>0</v>
      </c>
      <c r="L49" s="38">
        <f t="shared" si="33"/>
        <v>0</v>
      </c>
      <c r="M49" s="38">
        <f t="shared" si="33"/>
        <v>0</v>
      </c>
      <c r="N49" s="38">
        <f t="shared" si="33"/>
        <v>0</v>
      </c>
      <c r="O49" s="38">
        <f t="shared" si="33"/>
        <v>0</v>
      </c>
      <c r="P49" s="38">
        <f t="shared" si="33"/>
        <v>0</v>
      </c>
      <c r="Q49" s="38">
        <f t="shared" si="33"/>
        <v>0</v>
      </c>
      <c r="R49" s="38">
        <f t="shared" si="33"/>
        <v>0</v>
      </c>
      <c r="S49" s="38">
        <f t="shared" si="33"/>
        <v>0</v>
      </c>
      <c r="T49" s="38">
        <f t="shared" si="33"/>
        <v>0</v>
      </c>
      <c r="U49" s="38">
        <f t="shared" si="33"/>
        <v>0</v>
      </c>
      <c r="V49" s="38">
        <f t="shared" si="33"/>
        <v>0</v>
      </c>
      <c r="W49" s="39">
        <f>SUM(E49:V49)</f>
        <v>0</v>
      </c>
      <c r="X49" s="40">
        <f aca="true" t="shared" si="34" ref="X49:AW49">X51+X53</f>
        <v>0</v>
      </c>
      <c r="Y49" s="38">
        <f t="shared" si="34"/>
        <v>5</v>
      </c>
      <c r="Z49" s="38">
        <f t="shared" si="34"/>
        <v>5</v>
      </c>
      <c r="AA49" s="38">
        <f t="shared" si="34"/>
        <v>5</v>
      </c>
      <c r="AB49" s="38">
        <f t="shared" si="34"/>
        <v>5</v>
      </c>
      <c r="AC49" s="38">
        <f t="shared" si="34"/>
        <v>5</v>
      </c>
      <c r="AD49" s="38">
        <f t="shared" si="34"/>
        <v>5</v>
      </c>
      <c r="AE49" s="38">
        <f t="shared" si="34"/>
        <v>5</v>
      </c>
      <c r="AF49" s="38">
        <f t="shared" si="34"/>
        <v>5</v>
      </c>
      <c r="AG49" s="38">
        <f t="shared" si="34"/>
        <v>5</v>
      </c>
      <c r="AH49" s="38">
        <f t="shared" si="34"/>
        <v>5</v>
      </c>
      <c r="AI49" s="38">
        <f t="shared" si="34"/>
        <v>5</v>
      </c>
      <c r="AJ49" s="38">
        <f t="shared" si="34"/>
        <v>5</v>
      </c>
      <c r="AK49" s="38">
        <f t="shared" si="34"/>
        <v>5</v>
      </c>
      <c r="AL49" s="38">
        <f t="shared" si="34"/>
        <v>5</v>
      </c>
      <c r="AM49" s="38">
        <f t="shared" si="34"/>
        <v>5</v>
      </c>
      <c r="AN49" s="38">
        <f t="shared" si="34"/>
        <v>5</v>
      </c>
      <c r="AO49" s="38">
        <f t="shared" si="34"/>
        <v>5</v>
      </c>
      <c r="AP49" s="38">
        <f t="shared" si="34"/>
        <v>5</v>
      </c>
      <c r="AQ49" s="38">
        <f t="shared" si="34"/>
        <v>5</v>
      </c>
      <c r="AR49" s="38">
        <f t="shared" si="34"/>
        <v>5</v>
      </c>
      <c r="AS49" s="38">
        <f t="shared" si="34"/>
        <v>5</v>
      </c>
      <c r="AT49" s="38">
        <f t="shared" si="34"/>
        <v>5</v>
      </c>
      <c r="AU49" s="38">
        <f t="shared" si="34"/>
        <v>5</v>
      </c>
      <c r="AV49" s="38">
        <f t="shared" si="34"/>
        <v>0</v>
      </c>
      <c r="AW49" s="38">
        <f t="shared" si="34"/>
        <v>0</v>
      </c>
      <c r="AX49" s="38"/>
      <c r="AY49" s="41">
        <f>SUM(X49:AW49)</f>
        <v>115</v>
      </c>
      <c r="AZ49">
        <f>W49+AY49</f>
        <v>115</v>
      </c>
      <c r="BC49">
        <f t="shared" si="8"/>
        <v>115</v>
      </c>
    </row>
    <row r="50" spans="1:55" ht="32.25" customHeight="1">
      <c r="A50" s="80"/>
      <c r="B50" s="91"/>
      <c r="C50" s="92"/>
      <c r="D50" s="37" t="s">
        <v>12</v>
      </c>
      <c r="E50" s="38">
        <f>E52</f>
        <v>0</v>
      </c>
      <c r="F50" s="38">
        <f>F52</f>
        <v>0</v>
      </c>
      <c r="G50" s="38">
        <f aca="true" t="shared" si="35" ref="G50:V50">G52</f>
        <v>0</v>
      </c>
      <c r="H50" s="38">
        <f t="shared" si="35"/>
        <v>0</v>
      </c>
      <c r="I50" s="38">
        <f t="shared" si="35"/>
        <v>0</v>
      </c>
      <c r="J50" s="38">
        <f t="shared" si="35"/>
        <v>0</v>
      </c>
      <c r="K50" s="38">
        <f t="shared" si="35"/>
        <v>0</v>
      </c>
      <c r="L50" s="38">
        <f t="shared" si="35"/>
        <v>0</v>
      </c>
      <c r="M50" s="38">
        <f t="shared" si="35"/>
        <v>0</v>
      </c>
      <c r="N50" s="38">
        <f t="shared" si="35"/>
        <v>0</v>
      </c>
      <c r="O50" s="38">
        <f t="shared" si="35"/>
        <v>0</v>
      </c>
      <c r="P50" s="38">
        <f t="shared" si="35"/>
        <v>0</v>
      </c>
      <c r="Q50" s="38">
        <f t="shared" si="35"/>
        <v>0</v>
      </c>
      <c r="R50" s="38">
        <f t="shared" si="35"/>
        <v>0</v>
      </c>
      <c r="S50" s="38">
        <f t="shared" si="35"/>
        <v>0</v>
      </c>
      <c r="T50" s="38">
        <f t="shared" si="35"/>
        <v>0</v>
      </c>
      <c r="U50" s="38">
        <f t="shared" si="35"/>
        <v>0</v>
      </c>
      <c r="V50" s="38">
        <f t="shared" si="35"/>
        <v>0</v>
      </c>
      <c r="W50" s="39">
        <f>SUM(E50:V50)</f>
        <v>0</v>
      </c>
      <c r="X50" s="40">
        <f aca="true" t="shared" si="36" ref="X50:AW50">X52</f>
        <v>0</v>
      </c>
      <c r="Y50" s="38">
        <f t="shared" si="36"/>
        <v>1</v>
      </c>
      <c r="Z50" s="38">
        <f t="shared" si="36"/>
        <v>1</v>
      </c>
      <c r="AA50" s="38">
        <f t="shared" si="36"/>
        <v>1</v>
      </c>
      <c r="AB50" s="38">
        <f t="shared" si="36"/>
        <v>1</v>
      </c>
      <c r="AC50" s="38">
        <f t="shared" si="36"/>
        <v>1</v>
      </c>
      <c r="AD50" s="38">
        <f t="shared" si="36"/>
        <v>1</v>
      </c>
      <c r="AE50" s="38">
        <f t="shared" si="36"/>
        <v>1</v>
      </c>
      <c r="AF50" s="38">
        <f t="shared" si="36"/>
        <v>1</v>
      </c>
      <c r="AG50" s="38">
        <f t="shared" si="36"/>
        <v>1</v>
      </c>
      <c r="AH50" s="38">
        <f t="shared" si="36"/>
        <v>1</v>
      </c>
      <c r="AI50" s="38">
        <f t="shared" si="36"/>
        <v>1</v>
      </c>
      <c r="AJ50" s="38">
        <f t="shared" si="36"/>
        <v>1</v>
      </c>
      <c r="AK50" s="38">
        <f t="shared" si="36"/>
        <v>1</v>
      </c>
      <c r="AL50" s="38">
        <f t="shared" si="36"/>
        <v>1</v>
      </c>
      <c r="AM50" s="38">
        <f t="shared" si="36"/>
        <v>1</v>
      </c>
      <c r="AN50" s="38">
        <f t="shared" si="36"/>
        <v>1</v>
      </c>
      <c r="AO50" s="38">
        <f t="shared" si="36"/>
        <v>1</v>
      </c>
      <c r="AP50" s="38">
        <f t="shared" si="36"/>
        <v>1</v>
      </c>
      <c r="AQ50" s="38">
        <f t="shared" si="36"/>
        <v>1</v>
      </c>
      <c r="AR50" s="38">
        <f t="shared" si="36"/>
        <v>1</v>
      </c>
      <c r="AS50" s="38">
        <f t="shared" si="36"/>
        <v>1</v>
      </c>
      <c r="AT50" s="38">
        <f t="shared" si="36"/>
        <v>1</v>
      </c>
      <c r="AU50" s="38">
        <f t="shared" si="36"/>
        <v>1</v>
      </c>
      <c r="AV50" s="38">
        <f t="shared" si="36"/>
        <v>0</v>
      </c>
      <c r="AW50" s="38">
        <f t="shared" si="36"/>
        <v>0</v>
      </c>
      <c r="AX50" s="38"/>
      <c r="AY50" s="41">
        <f>SUM(X50:AW50)</f>
        <v>23</v>
      </c>
      <c r="AZ50" s="35">
        <f>W50+AY50</f>
        <v>23</v>
      </c>
      <c r="BA50">
        <v>145</v>
      </c>
      <c r="BB50">
        <f>BA50-AZ50</f>
        <v>122</v>
      </c>
      <c r="BC50">
        <f t="shared" si="8"/>
        <v>23</v>
      </c>
    </row>
    <row r="51" spans="1:55" ht="21" customHeight="1">
      <c r="A51" s="80"/>
      <c r="B51" s="71" t="s">
        <v>125</v>
      </c>
      <c r="C51" s="72" t="s">
        <v>126</v>
      </c>
      <c r="D51" s="19" t="s">
        <v>11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1">
        <f t="shared" si="30"/>
        <v>0</v>
      </c>
      <c r="X51" s="5"/>
      <c r="Y51" s="3">
        <v>2</v>
      </c>
      <c r="Z51" s="3">
        <v>2</v>
      </c>
      <c r="AA51" s="3">
        <v>2</v>
      </c>
      <c r="AB51" s="3">
        <v>2</v>
      </c>
      <c r="AC51" s="3">
        <v>2</v>
      </c>
      <c r="AD51" s="3">
        <v>2</v>
      </c>
      <c r="AE51" s="3">
        <v>2</v>
      </c>
      <c r="AF51" s="3">
        <v>2</v>
      </c>
      <c r="AG51" s="3">
        <v>2</v>
      </c>
      <c r="AH51" s="3">
        <v>2</v>
      </c>
      <c r="AI51" s="3">
        <v>2</v>
      </c>
      <c r="AJ51" s="3">
        <v>2</v>
      </c>
      <c r="AK51" s="3">
        <v>2</v>
      </c>
      <c r="AL51" s="3">
        <v>2</v>
      </c>
      <c r="AM51" s="3">
        <v>2</v>
      </c>
      <c r="AN51" s="3">
        <v>2</v>
      </c>
      <c r="AO51" s="3">
        <v>2</v>
      </c>
      <c r="AP51" s="3">
        <v>2</v>
      </c>
      <c r="AQ51" s="3">
        <v>2</v>
      </c>
      <c r="AR51" s="3">
        <v>2</v>
      </c>
      <c r="AS51" s="3">
        <v>2</v>
      </c>
      <c r="AT51" s="3">
        <v>2</v>
      </c>
      <c r="AU51" s="3">
        <v>2</v>
      </c>
      <c r="AV51" s="3">
        <v>0</v>
      </c>
      <c r="AW51" s="3">
        <v>0</v>
      </c>
      <c r="AX51" s="3"/>
      <c r="AY51" s="6">
        <f>SUM(X51:AW51)</f>
        <v>46</v>
      </c>
      <c r="AZ51">
        <f t="shared" si="23"/>
        <v>46</v>
      </c>
      <c r="BC51">
        <f t="shared" si="8"/>
        <v>46</v>
      </c>
    </row>
    <row r="52" spans="1:55" ht="21" customHeight="1">
      <c r="A52" s="80"/>
      <c r="B52" s="71"/>
      <c r="C52" s="72"/>
      <c r="D52" s="19" t="s">
        <v>12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1">
        <f t="shared" si="30"/>
        <v>0</v>
      </c>
      <c r="X52" s="5"/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0</v>
      </c>
      <c r="AW52" s="3">
        <v>0</v>
      </c>
      <c r="AX52" s="3"/>
      <c r="AY52" s="6">
        <f t="shared" si="32"/>
        <v>23</v>
      </c>
      <c r="AZ52" s="35">
        <f t="shared" si="23"/>
        <v>23</v>
      </c>
      <c r="BA52">
        <v>48</v>
      </c>
      <c r="BB52">
        <f>BA52-AZ52</f>
        <v>25</v>
      </c>
      <c r="BC52">
        <f t="shared" si="8"/>
        <v>23</v>
      </c>
    </row>
    <row r="53" spans="1:55" ht="12.75">
      <c r="A53" s="80"/>
      <c r="B53" s="9" t="s">
        <v>122</v>
      </c>
      <c r="C53" s="24" t="s">
        <v>32</v>
      </c>
      <c r="D53" s="19" t="s">
        <v>11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1">
        <f t="shared" si="30"/>
        <v>0</v>
      </c>
      <c r="X53" s="5"/>
      <c r="Y53" s="3">
        <v>3</v>
      </c>
      <c r="Z53" s="3">
        <v>3</v>
      </c>
      <c r="AA53" s="3">
        <v>3</v>
      </c>
      <c r="AB53" s="3">
        <v>3</v>
      </c>
      <c r="AC53" s="3">
        <v>3</v>
      </c>
      <c r="AD53" s="3">
        <v>3</v>
      </c>
      <c r="AE53" s="3">
        <v>3</v>
      </c>
      <c r="AF53" s="3">
        <v>3</v>
      </c>
      <c r="AG53" s="3">
        <v>3</v>
      </c>
      <c r="AH53" s="3">
        <v>3</v>
      </c>
      <c r="AI53" s="3">
        <v>3</v>
      </c>
      <c r="AJ53" s="3">
        <v>3</v>
      </c>
      <c r="AK53" s="3">
        <v>3</v>
      </c>
      <c r="AL53" s="3">
        <v>3</v>
      </c>
      <c r="AM53" s="3">
        <v>3</v>
      </c>
      <c r="AN53" s="3">
        <v>3</v>
      </c>
      <c r="AO53" s="3">
        <v>3</v>
      </c>
      <c r="AP53" s="3">
        <v>3</v>
      </c>
      <c r="AQ53" s="3">
        <v>3</v>
      </c>
      <c r="AR53" s="3">
        <v>3</v>
      </c>
      <c r="AS53" s="3">
        <v>3</v>
      </c>
      <c r="AT53" s="3">
        <v>3</v>
      </c>
      <c r="AU53" s="3">
        <v>3</v>
      </c>
      <c r="AV53" s="3">
        <v>0</v>
      </c>
      <c r="AW53" s="3">
        <v>0</v>
      </c>
      <c r="AX53" s="3"/>
      <c r="AY53" s="6">
        <f t="shared" si="32"/>
        <v>69</v>
      </c>
      <c r="AZ53">
        <f t="shared" si="23"/>
        <v>69</v>
      </c>
      <c r="BC53">
        <f t="shared" si="8"/>
        <v>69</v>
      </c>
    </row>
    <row r="54" spans="1:55" ht="12.75">
      <c r="A54" s="80"/>
      <c r="B54" s="82" t="s">
        <v>20</v>
      </c>
      <c r="C54" s="82"/>
      <c r="D54" s="82"/>
      <c r="E54" s="6">
        <f aca="true" t="shared" si="37" ref="E54:V54">E18+E6+E26+E42</f>
        <v>36</v>
      </c>
      <c r="F54" s="6">
        <f t="shared" si="37"/>
        <v>36</v>
      </c>
      <c r="G54" s="6">
        <f t="shared" si="37"/>
        <v>36</v>
      </c>
      <c r="H54" s="6">
        <f t="shared" si="37"/>
        <v>36</v>
      </c>
      <c r="I54" s="6">
        <f t="shared" si="37"/>
        <v>36</v>
      </c>
      <c r="J54" s="6">
        <f t="shared" si="37"/>
        <v>36</v>
      </c>
      <c r="K54" s="6">
        <f t="shared" si="37"/>
        <v>36</v>
      </c>
      <c r="L54" s="6">
        <f t="shared" si="37"/>
        <v>36</v>
      </c>
      <c r="M54" s="6">
        <f t="shared" si="37"/>
        <v>36</v>
      </c>
      <c r="N54" s="6">
        <f t="shared" si="37"/>
        <v>36</v>
      </c>
      <c r="O54" s="6">
        <f t="shared" si="37"/>
        <v>36</v>
      </c>
      <c r="P54" s="6">
        <f t="shared" si="37"/>
        <v>36</v>
      </c>
      <c r="Q54" s="6">
        <f t="shared" si="37"/>
        <v>36</v>
      </c>
      <c r="R54" s="6">
        <f t="shared" si="37"/>
        <v>36</v>
      </c>
      <c r="S54" s="6">
        <f t="shared" si="37"/>
        <v>36</v>
      </c>
      <c r="T54" s="6">
        <f t="shared" si="37"/>
        <v>36</v>
      </c>
      <c r="U54" s="6">
        <f t="shared" si="37"/>
        <v>0</v>
      </c>
      <c r="V54" s="6">
        <f t="shared" si="37"/>
        <v>0</v>
      </c>
      <c r="W54" s="32">
        <f>SUM(E54:V54)</f>
        <v>576</v>
      </c>
      <c r="X54" s="7">
        <f aca="true" t="shared" si="38" ref="X54:AW54">X18+X6+X26+X42</f>
        <v>0</v>
      </c>
      <c r="Y54" s="7">
        <f t="shared" si="38"/>
        <v>36</v>
      </c>
      <c r="Z54" s="7">
        <f t="shared" si="38"/>
        <v>36</v>
      </c>
      <c r="AA54" s="7">
        <f t="shared" si="38"/>
        <v>36</v>
      </c>
      <c r="AB54" s="7">
        <f t="shared" si="38"/>
        <v>36</v>
      </c>
      <c r="AC54" s="7">
        <f t="shared" si="38"/>
        <v>36</v>
      </c>
      <c r="AD54" s="7">
        <f t="shared" si="38"/>
        <v>36</v>
      </c>
      <c r="AE54" s="7">
        <f t="shared" si="38"/>
        <v>36</v>
      </c>
      <c r="AF54" s="7">
        <f t="shared" si="38"/>
        <v>36</v>
      </c>
      <c r="AG54" s="7">
        <f t="shared" si="38"/>
        <v>36</v>
      </c>
      <c r="AH54" s="7">
        <f t="shared" si="38"/>
        <v>36</v>
      </c>
      <c r="AI54" s="7">
        <f t="shared" si="38"/>
        <v>36</v>
      </c>
      <c r="AJ54" s="7">
        <f t="shared" si="38"/>
        <v>36</v>
      </c>
      <c r="AK54" s="7">
        <f t="shared" si="38"/>
        <v>36</v>
      </c>
      <c r="AL54" s="7">
        <f t="shared" si="38"/>
        <v>36</v>
      </c>
      <c r="AM54" s="7">
        <f t="shared" si="38"/>
        <v>36</v>
      </c>
      <c r="AN54" s="7">
        <f t="shared" si="38"/>
        <v>36</v>
      </c>
      <c r="AO54" s="7">
        <f t="shared" si="38"/>
        <v>36</v>
      </c>
      <c r="AP54" s="7">
        <f t="shared" si="38"/>
        <v>36</v>
      </c>
      <c r="AQ54" s="7">
        <f t="shared" si="38"/>
        <v>36</v>
      </c>
      <c r="AR54" s="7">
        <f t="shared" si="38"/>
        <v>36</v>
      </c>
      <c r="AS54" s="7">
        <f t="shared" si="38"/>
        <v>36</v>
      </c>
      <c r="AT54" s="7">
        <f t="shared" si="38"/>
        <v>36</v>
      </c>
      <c r="AU54" s="7">
        <f t="shared" si="38"/>
        <v>36</v>
      </c>
      <c r="AV54" s="7">
        <f t="shared" si="38"/>
        <v>0</v>
      </c>
      <c r="AW54" s="7">
        <f t="shared" si="38"/>
        <v>0</v>
      </c>
      <c r="AX54" s="6"/>
      <c r="AY54" s="11">
        <f>SUM(X54:AW54)</f>
        <v>828</v>
      </c>
      <c r="AZ54">
        <f>W54+AY54</f>
        <v>1404</v>
      </c>
      <c r="BA54" s="12"/>
      <c r="BB54">
        <f>BA54-AZ54</f>
        <v>-1404</v>
      </c>
      <c r="BC54">
        <f t="shared" si="8"/>
        <v>1404</v>
      </c>
    </row>
    <row r="55" spans="1:55" ht="12.75">
      <c r="A55" s="80"/>
      <c r="B55" s="82" t="s">
        <v>21</v>
      </c>
      <c r="C55" s="82"/>
      <c r="D55" s="82"/>
      <c r="E55" s="6">
        <f aca="true" t="shared" si="39" ref="E55:V55">E19+E7+E27+E43</f>
        <v>18</v>
      </c>
      <c r="F55" s="6">
        <f t="shared" si="39"/>
        <v>18</v>
      </c>
      <c r="G55" s="6">
        <f t="shared" si="39"/>
        <v>18</v>
      </c>
      <c r="H55" s="6">
        <f t="shared" si="39"/>
        <v>18</v>
      </c>
      <c r="I55" s="6">
        <f t="shared" si="39"/>
        <v>18</v>
      </c>
      <c r="J55" s="6">
        <f t="shared" si="39"/>
        <v>18</v>
      </c>
      <c r="K55" s="6">
        <f t="shared" si="39"/>
        <v>18</v>
      </c>
      <c r="L55" s="6">
        <f t="shared" si="39"/>
        <v>18</v>
      </c>
      <c r="M55" s="6">
        <f t="shared" si="39"/>
        <v>18</v>
      </c>
      <c r="N55" s="6">
        <f t="shared" si="39"/>
        <v>18</v>
      </c>
      <c r="O55" s="6">
        <f t="shared" si="39"/>
        <v>18</v>
      </c>
      <c r="P55" s="6">
        <f t="shared" si="39"/>
        <v>18</v>
      </c>
      <c r="Q55" s="6">
        <f t="shared" si="39"/>
        <v>18</v>
      </c>
      <c r="R55" s="6">
        <f t="shared" si="39"/>
        <v>18</v>
      </c>
      <c r="S55" s="6">
        <f t="shared" si="39"/>
        <v>18</v>
      </c>
      <c r="T55" s="6">
        <f t="shared" si="39"/>
        <v>18</v>
      </c>
      <c r="U55" s="6">
        <f t="shared" si="39"/>
        <v>0</v>
      </c>
      <c r="V55" s="6">
        <f t="shared" si="39"/>
        <v>0</v>
      </c>
      <c r="W55" s="32">
        <f>SUM(E55:V55)</f>
        <v>288</v>
      </c>
      <c r="X55" s="7">
        <f aca="true" t="shared" si="40" ref="X55:AW55">X19+X7+X27+X43</f>
        <v>0</v>
      </c>
      <c r="Y55" s="7">
        <f t="shared" si="40"/>
        <v>18</v>
      </c>
      <c r="Z55" s="7">
        <f t="shared" si="40"/>
        <v>16</v>
      </c>
      <c r="AA55" s="7">
        <f t="shared" si="40"/>
        <v>16</v>
      </c>
      <c r="AB55" s="7">
        <f t="shared" si="40"/>
        <v>16</v>
      </c>
      <c r="AC55" s="7">
        <f t="shared" si="40"/>
        <v>16</v>
      </c>
      <c r="AD55" s="7">
        <f t="shared" si="40"/>
        <v>16</v>
      </c>
      <c r="AE55" s="7">
        <f t="shared" si="40"/>
        <v>16</v>
      </c>
      <c r="AF55" s="7">
        <f t="shared" si="40"/>
        <v>16</v>
      </c>
      <c r="AG55" s="7">
        <f t="shared" si="40"/>
        <v>16</v>
      </c>
      <c r="AH55" s="7">
        <f t="shared" si="40"/>
        <v>16</v>
      </c>
      <c r="AI55" s="7">
        <f t="shared" si="40"/>
        <v>16</v>
      </c>
      <c r="AJ55" s="7">
        <f t="shared" si="40"/>
        <v>17</v>
      </c>
      <c r="AK55" s="7">
        <f t="shared" si="40"/>
        <v>16</v>
      </c>
      <c r="AL55" s="7">
        <f t="shared" si="40"/>
        <v>16</v>
      </c>
      <c r="AM55" s="7">
        <f t="shared" si="40"/>
        <v>16</v>
      </c>
      <c r="AN55" s="7">
        <f t="shared" si="40"/>
        <v>16</v>
      </c>
      <c r="AO55" s="7">
        <f t="shared" si="40"/>
        <v>16</v>
      </c>
      <c r="AP55" s="7">
        <f t="shared" si="40"/>
        <v>16</v>
      </c>
      <c r="AQ55" s="7">
        <f t="shared" si="40"/>
        <v>16</v>
      </c>
      <c r="AR55" s="7">
        <f t="shared" si="40"/>
        <v>17</v>
      </c>
      <c r="AS55" s="7">
        <f t="shared" si="40"/>
        <v>16</v>
      </c>
      <c r="AT55" s="7">
        <f t="shared" si="40"/>
        <v>16</v>
      </c>
      <c r="AU55" s="7">
        <f t="shared" si="40"/>
        <v>16</v>
      </c>
      <c r="AV55" s="7">
        <f t="shared" si="40"/>
        <v>0</v>
      </c>
      <c r="AW55" s="7">
        <f t="shared" si="40"/>
        <v>0</v>
      </c>
      <c r="AX55" s="6"/>
      <c r="AY55" s="11">
        <f>SUM(X55:AW55)</f>
        <v>372</v>
      </c>
      <c r="AZ55">
        <f>W55+AY55</f>
        <v>660</v>
      </c>
      <c r="BA55" s="12">
        <f>AZ55/22</f>
        <v>30</v>
      </c>
      <c r="BB55" s="14"/>
      <c r="BC55">
        <f t="shared" si="8"/>
        <v>660</v>
      </c>
    </row>
    <row r="56" spans="1:55" ht="13.5" thickBot="1">
      <c r="A56" s="81"/>
      <c r="B56" s="85" t="s">
        <v>22</v>
      </c>
      <c r="C56" s="85"/>
      <c r="D56" s="85"/>
      <c r="E56" s="33">
        <f>E54+E55</f>
        <v>54</v>
      </c>
      <c r="F56" s="33">
        <f aca="true" t="shared" si="41" ref="F56:AW56">F54+F55</f>
        <v>54</v>
      </c>
      <c r="G56" s="33">
        <f t="shared" si="41"/>
        <v>54</v>
      </c>
      <c r="H56" s="33">
        <f t="shared" si="41"/>
        <v>54</v>
      </c>
      <c r="I56" s="33">
        <f t="shared" si="41"/>
        <v>54</v>
      </c>
      <c r="J56" s="33">
        <f t="shared" si="41"/>
        <v>54</v>
      </c>
      <c r="K56" s="33">
        <f t="shared" si="41"/>
        <v>54</v>
      </c>
      <c r="L56" s="33">
        <f t="shared" si="41"/>
        <v>54</v>
      </c>
      <c r="M56" s="33">
        <f t="shared" si="41"/>
        <v>54</v>
      </c>
      <c r="N56" s="33">
        <f t="shared" si="41"/>
        <v>54</v>
      </c>
      <c r="O56" s="33">
        <f t="shared" si="41"/>
        <v>54</v>
      </c>
      <c r="P56" s="33">
        <f t="shared" si="41"/>
        <v>54</v>
      </c>
      <c r="Q56" s="33">
        <f t="shared" si="41"/>
        <v>54</v>
      </c>
      <c r="R56" s="33">
        <f t="shared" si="41"/>
        <v>54</v>
      </c>
      <c r="S56" s="33">
        <f t="shared" si="41"/>
        <v>54</v>
      </c>
      <c r="T56" s="33">
        <f t="shared" si="41"/>
        <v>54</v>
      </c>
      <c r="U56" s="33">
        <f t="shared" si="41"/>
        <v>0</v>
      </c>
      <c r="V56" s="33">
        <f t="shared" si="41"/>
        <v>0</v>
      </c>
      <c r="W56" s="34">
        <f>W54+W55</f>
        <v>864</v>
      </c>
      <c r="X56" s="17"/>
      <c r="Y56" s="2">
        <f>Y54+Y55</f>
        <v>54</v>
      </c>
      <c r="Z56" s="2">
        <f t="shared" si="41"/>
        <v>52</v>
      </c>
      <c r="AA56" s="2">
        <f t="shared" si="41"/>
        <v>52</v>
      </c>
      <c r="AB56" s="2">
        <f t="shared" si="41"/>
        <v>52</v>
      </c>
      <c r="AC56" s="2">
        <f t="shared" si="41"/>
        <v>52</v>
      </c>
      <c r="AD56" s="2">
        <f t="shared" si="41"/>
        <v>52</v>
      </c>
      <c r="AE56" s="2">
        <f t="shared" si="41"/>
        <v>52</v>
      </c>
      <c r="AF56" s="2">
        <f t="shared" si="41"/>
        <v>52</v>
      </c>
      <c r="AG56" s="2">
        <f t="shared" si="41"/>
        <v>52</v>
      </c>
      <c r="AH56" s="2">
        <f t="shared" si="41"/>
        <v>52</v>
      </c>
      <c r="AI56" s="2">
        <f t="shared" si="41"/>
        <v>52</v>
      </c>
      <c r="AJ56" s="2">
        <f t="shared" si="41"/>
        <v>53</v>
      </c>
      <c r="AK56" s="2">
        <f t="shared" si="41"/>
        <v>52</v>
      </c>
      <c r="AL56" s="2">
        <f t="shared" si="41"/>
        <v>52</v>
      </c>
      <c r="AM56" s="2">
        <f t="shared" si="41"/>
        <v>52</v>
      </c>
      <c r="AN56" s="2">
        <f t="shared" si="41"/>
        <v>52</v>
      </c>
      <c r="AO56" s="2">
        <f t="shared" si="41"/>
        <v>52</v>
      </c>
      <c r="AP56" s="2">
        <f t="shared" si="41"/>
        <v>52</v>
      </c>
      <c r="AQ56" s="2">
        <f t="shared" si="41"/>
        <v>52</v>
      </c>
      <c r="AR56" s="2">
        <f t="shared" si="41"/>
        <v>53</v>
      </c>
      <c r="AS56" s="2">
        <f t="shared" si="41"/>
        <v>52</v>
      </c>
      <c r="AT56" s="2">
        <f t="shared" si="41"/>
        <v>52</v>
      </c>
      <c r="AU56" s="2">
        <f t="shared" si="41"/>
        <v>52</v>
      </c>
      <c r="AV56" s="2">
        <f t="shared" si="41"/>
        <v>0</v>
      </c>
      <c r="AW56" s="2">
        <f t="shared" si="41"/>
        <v>0</v>
      </c>
      <c r="AX56" s="2"/>
      <c r="AY56" s="2">
        <f>AY54+AY55</f>
        <v>1200</v>
      </c>
      <c r="AZ56">
        <f>W56+AY56</f>
        <v>2064</v>
      </c>
      <c r="BA56" s="12">
        <f>AZ56/22</f>
        <v>93.81818181818181</v>
      </c>
      <c r="BB56" s="14"/>
      <c r="BC56">
        <f t="shared" si="8"/>
        <v>2064</v>
      </c>
    </row>
    <row r="57" ht="12.75">
      <c r="BC57">
        <f t="shared" si="8"/>
        <v>0</v>
      </c>
    </row>
    <row r="66" spans="26:52" ht="12.7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</row>
    <row r="67" spans="26:52" ht="12.75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2"/>
      <c r="AZ67" s="13"/>
    </row>
    <row r="68" spans="26:52" ht="12.7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3"/>
    </row>
    <row r="69" spans="26:51" ht="12.75"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26:51" ht="12.7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</sheetData>
  <sheetProtection/>
  <mergeCells count="63">
    <mergeCell ref="F1:H1"/>
    <mergeCell ref="J1:M1"/>
    <mergeCell ref="AG1:AI1"/>
    <mergeCell ref="A1:A56"/>
    <mergeCell ref="B46:B47"/>
    <mergeCell ref="C46:C47"/>
    <mergeCell ref="O1:Q1"/>
    <mergeCell ref="X1:AA1"/>
    <mergeCell ref="AC1:AE1"/>
    <mergeCell ref="B42:B43"/>
    <mergeCell ref="C42:C43"/>
    <mergeCell ref="B44:B45"/>
    <mergeCell ref="C44:C45"/>
    <mergeCell ref="AT1:AV1"/>
    <mergeCell ref="B6:B7"/>
    <mergeCell ref="C6:C7"/>
    <mergeCell ref="B10:B11"/>
    <mergeCell ref="C10:C11"/>
    <mergeCell ref="C8:C9"/>
    <mergeCell ref="AK1:AN1"/>
    <mergeCell ref="B1:B5"/>
    <mergeCell ref="C1:C5"/>
    <mergeCell ref="D1:D5"/>
    <mergeCell ref="B16:B17"/>
    <mergeCell ref="C16:C17"/>
    <mergeCell ref="C12:C13"/>
    <mergeCell ref="B14:B15"/>
    <mergeCell ref="C14:C15"/>
    <mergeCell ref="B12:B13"/>
    <mergeCell ref="B20:B21"/>
    <mergeCell ref="C20:C21"/>
    <mergeCell ref="B22:B23"/>
    <mergeCell ref="C22:C23"/>
    <mergeCell ref="B26:B27"/>
    <mergeCell ref="C26:C27"/>
    <mergeCell ref="B54:D54"/>
    <mergeCell ref="B55:D55"/>
    <mergeCell ref="B56:D56"/>
    <mergeCell ref="S1:V1"/>
    <mergeCell ref="C30:C31"/>
    <mergeCell ref="B32:B33"/>
    <mergeCell ref="C32:C33"/>
    <mergeCell ref="B8:B9"/>
    <mergeCell ref="B18:B19"/>
    <mergeCell ref="C18:C19"/>
    <mergeCell ref="C34:C35"/>
    <mergeCell ref="B36:B37"/>
    <mergeCell ref="C36:C37"/>
    <mergeCell ref="B30:B31"/>
    <mergeCell ref="B24:B25"/>
    <mergeCell ref="C24:C25"/>
    <mergeCell ref="B28:B29"/>
    <mergeCell ref="C28:C29"/>
    <mergeCell ref="B49:B50"/>
    <mergeCell ref="C49:C50"/>
    <mergeCell ref="B51:B52"/>
    <mergeCell ref="C51:C52"/>
    <mergeCell ref="AP1:AR1"/>
    <mergeCell ref="B38:B39"/>
    <mergeCell ref="C38:C39"/>
    <mergeCell ref="B40:B41"/>
    <mergeCell ref="C40:C41"/>
    <mergeCell ref="B34:B35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view="pageBreakPreview" zoomScaleSheetLayoutView="100" workbookViewId="0" topLeftCell="A1">
      <pane xSplit="3" ySplit="5" topLeftCell="D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1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9" width="4.75390625" style="0" customWidth="1"/>
    <col min="50" max="50" width="7.00390625" style="0" customWidth="1"/>
    <col min="51" max="53" width="0" style="0" hidden="1" customWidth="1"/>
  </cols>
  <sheetData>
    <row r="1" spans="1:50" ht="85.5">
      <c r="A1" s="79" t="s">
        <v>224</v>
      </c>
      <c r="B1" s="77" t="s">
        <v>8</v>
      </c>
      <c r="C1" s="77" t="s">
        <v>0</v>
      </c>
      <c r="D1" s="27" t="s">
        <v>85</v>
      </c>
      <c r="E1" s="67" t="s">
        <v>4</v>
      </c>
      <c r="F1" s="67"/>
      <c r="G1" s="67"/>
      <c r="H1" s="27" t="s">
        <v>86</v>
      </c>
      <c r="I1" s="67" t="s">
        <v>75</v>
      </c>
      <c r="J1" s="67"/>
      <c r="K1" s="67"/>
      <c r="L1" s="67"/>
      <c r="M1" s="27" t="s">
        <v>87</v>
      </c>
      <c r="N1" s="67" t="s">
        <v>5</v>
      </c>
      <c r="O1" s="67"/>
      <c r="P1" s="67"/>
      <c r="Q1" s="27" t="s">
        <v>88</v>
      </c>
      <c r="R1" s="96" t="s">
        <v>6</v>
      </c>
      <c r="S1" s="97"/>
      <c r="T1" s="97"/>
      <c r="U1" s="98"/>
      <c r="V1" s="28" t="s">
        <v>192</v>
      </c>
      <c r="W1" s="68" t="s">
        <v>23</v>
      </c>
      <c r="X1" s="69"/>
      <c r="Y1" s="69"/>
      <c r="Z1" s="69"/>
      <c r="AA1" s="25" t="s">
        <v>89</v>
      </c>
      <c r="AB1" s="70" t="s">
        <v>24</v>
      </c>
      <c r="AC1" s="70"/>
      <c r="AD1" s="70"/>
      <c r="AE1" s="25" t="s">
        <v>90</v>
      </c>
      <c r="AF1" s="70" t="s">
        <v>25</v>
      </c>
      <c r="AG1" s="70"/>
      <c r="AH1" s="70"/>
      <c r="AI1" s="25" t="s">
        <v>91</v>
      </c>
      <c r="AJ1" s="70" t="s">
        <v>26</v>
      </c>
      <c r="AK1" s="70"/>
      <c r="AL1" s="70"/>
      <c r="AM1" s="70"/>
      <c r="AN1" s="36" t="s">
        <v>92</v>
      </c>
      <c r="AO1" s="93" t="s">
        <v>27</v>
      </c>
      <c r="AP1" s="94"/>
      <c r="AQ1" s="95"/>
      <c r="AR1" s="25" t="s">
        <v>93</v>
      </c>
      <c r="AS1" s="70" t="s">
        <v>28</v>
      </c>
      <c r="AT1" s="70"/>
      <c r="AU1" s="70"/>
      <c r="AV1" s="25" t="s">
        <v>94</v>
      </c>
      <c r="AW1" s="25" t="s">
        <v>193</v>
      </c>
      <c r="AX1" s="99" t="s">
        <v>174</v>
      </c>
    </row>
    <row r="2" spans="1:50" ht="12.75">
      <c r="A2" s="80"/>
      <c r="B2" s="78"/>
      <c r="C2" s="78"/>
      <c r="D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00"/>
    </row>
    <row r="3" spans="1:50" ht="12.75">
      <c r="A3" s="80"/>
      <c r="B3" s="78"/>
      <c r="C3" s="78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100"/>
    </row>
    <row r="4" spans="1:50" ht="12.75">
      <c r="A4" s="80"/>
      <c r="B4" s="78"/>
      <c r="C4" s="78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00"/>
    </row>
    <row r="5" spans="1:50" ht="12.75">
      <c r="A5" s="80"/>
      <c r="B5" s="78"/>
      <c r="C5" s="78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1"/>
    </row>
    <row r="6" spans="1:51" ht="45">
      <c r="A6" s="80"/>
      <c r="B6" s="21" t="s">
        <v>95</v>
      </c>
      <c r="C6" s="23" t="s">
        <v>96</v>
      </c>
      <c r="D6" s="49">
        <f aca="true" t="shared" si="0" ref="D6:R6">D7+D8+D9+D10+D11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v>4</v>
      </c>
      <c r="T6" s="49">
        <f>T7+T8+T9+T10+T11</f>
        <v>0</v>
      </c>
      <c r="U6" s="49">
        <f>U7+U8+U9+U10+U11</f>
        <v>0</v>
      </c>
      <c r="V6" s="50">
        <f>SUM(D6:U6)</f>
        <v>4</v>
      </c>
      <c r="W6" s="16">
        <f aca="true" t="shared" si="1" ref="W6:AS6">W7+W8+W9+W10+W11</f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v>2</v>
      </c>
      <c r="AU6" s="16">
        <f>AU7+AU8+AU9+AU10+AU11</f>
        <v>0</v>
      </c>
      <c r="AV6" s="16">
        <f>AV7+AV8+AV9+AV10+AV11</f>
        <v>0</v>
      </c>
      <c r="AW6" s="10">
        <f>SUM(W6:AV6)</f>
        <v>2</v>
      </c>
      <c r="AX6" s="57" t="s">
        <v>200</v>
      </c>
      <c r="AY6">
        <f>V6+AX6</f>
        <v>42408</v>
      </c>
    </row>
    <row r="7" spans="1:255" ht="12.75">
      <c r="A7" s="80"/>
      <c r="B7" s="9" t="s">
        <v>97</v>
      </c>
      <c r="C7" s="24" t="s">
        <v>111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 t="s">
        <v>176</v>
      </c>
      <c r="T7" s="48"/>
      <c r="U7" s="48"/>
      <c r="V7" s="51" t="s">
        <v>176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6">
        <f>SUM(W7:AV7)</f>
        <v>0</v>
      </c>
      <c r="AY7" t="e">
        <f aca="true" t="shared" si="2" ref="AY7:AY31">V7+AX7</f>
        <v>#VALUE!</v>
      </c>
      <c r="BB7" t="e">
        <f>AX7+V7</f>
        <v>#VALUE!</v>
      </c>
      <c r="IU7" t="e">
        <f>SUM(AY7:IT7)</f>
        <v>#VALUE!</v>
      </c>
    </row>
    <row r="8" spans="1:255" ht="12.75">
      <c r="A8" s="80"/>
      <c r="B8" s="9" t="s">
        <v>98</v>
      </c>
      <c r="C8" s="24" t="s">
        <v>54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 t="s">
        <v>176</v>
      </c>
      <c r="T8" s="48"/>
      <c r="U8" s="48"/>
      <c r="V8" s="51" t="s">
        <v>176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6">
        <f>SUM(W8:AV8)</f>
        <v>0</v>
      </c>
      <c r="AY8" t="e">
        <f t="shared" si="2"/>
        <v>#VALUE!</v>
      </c>
      <c r="BB8" t="e">
        <f>AX8+V8</f>
        <v>#VALUE!</v>
      </c>
      <c r="IU8" t="e">
        <f>SUM(AY8:IT8)</f>
        <v>#VALUE!</v>
      </c>
    </row>
    <row r="9" spans="1:54" ht="12.75">
      <c r="A9" s="80"/>
      <c r="B9" s="9" t="s">
        <v>99</v>
      </c>
      <c r="C9" s="24" t="s">
        <v>53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51"/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 t="s">
        <v>194</v>
      </c>
      <c r="AU9" s="3"/>
      <c r="AV9" s="3"/>
      <c r="AW9" s="3" t="s">
        <v>194</v>
      </c>
      <c r="AX9" s="6" t="s">
        <v>194</v>
      </c>
      <c r="AY9" t="e">
        <f t="shared" si="2"/>
        <v>#VALUE!</v>
      </c>
      <c r="BB9" t="e">
        <f>AX9+V9</f>
        <v>#VALUE!</v>
      </c>
    </row>
    <row r="10" spans="1:54" ht="12.75">
      <c r="A10" s="80"/>
      <c r="B10" s="9" t="s">
        <v>100</v>
      </c>
      <c r="C10" s="24" t="s">
        <v>33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 t="s">
        <v>194</v>
      </c>
      <c r="T10" s="48"/>
      <c r="U10" s="48"/>
      <c r="V10" s="51" t="s">
        <v>194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 t="s">
        <v>194</v>
      </c>
      <c r="AU10" s="3"/>
      <c r="AV10" s="3"/>
      <c r="AW10" s="3" t="s">
        <v>194</v>
      </c>
      <c r="AX10" s="6" t="s">
        <v>194</v>
      </c>
      <c r="AY10" t="e">
        <f t="shared" si="2"/>
        <v>#VALUE!</v>
      </c>
      <c r="BB10" t="e">
        <f aca="true" t="shared" si="3" ref="BB10:BB32">AX10+V10</f>
        <v>#VALUE!</v>
      </c>
    </row>
    <row r="11" spans="1:255" ht="24">
      <c r="A11" s="80"/>
      <c r="B11" s="9" t="s">
        <v>110</v>
      </c>
      <c r="C11" s="24" t="s">
        <v>112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 t="s">
        <v>176</v>
      </c>
      <c r="T11" s="48"/>
      <c r="U11" s="48"/>
      <c r="V11" s="51" t="s">
        <v>176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6">
        <f>SUM(W11:AV11)</f>
        <v>0</v>
      </c>
      <c r="AY11" t="e">
        <f t="shared" si="2"/>
        <v>#VALUE!</v>
      </c>
      <c r="BB11" t="e">
        <f t="shared" si="3"/>
        <v>#VALUE!</v>
      </c>
      <c r="IU11" t="e">
        <f>SUM(AY11:IT11)</f>
        <v>#VALUE!</v>
      </c>
    </row>
    <row r="12" spans="1:54" ht="22.5">
      <c r="A12" s="80"/>
      <c r="B12" s="21" t="s">
        <v>101</v>
      </c>
      <c r="C12" s="22" t="s">
        <v>102</v>
      </c>
      <c r="D12" s="49">
        <f aca="true" t="shared" si="4" ref="D12:S12">D13+D14+D15</f>
        <v>0</v>
      </c>
      <c r="E12" s="49">
        <f t="shared" si="4"/>
        <v>0</v>
      </c>
      <c r="F12" s="49">
        <f t="shared" si="4"/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49">
        <f t="shared" si="4"/>
        <v>0</v>
      </c>
      <c r="K12" s="49">
        <f t="shared" si="4"/>
        <v>0</v>
      </c>
      <c r="L12" s="49">
        <f t="shared" si="4"/>
        <v>0</v>
      </c>
      <c r="M12" s="49">
        <f t="shared" si="4"/>
        <v>0</v>
      </c>
      <c r="N12" s="49">
        <f t="shared" si="4"/>
        <v>0</v>
      </c>
      <c r="O12" s="49">
        <f t="shared" si="4"/>
        <v>0</v>
      </c>
      <c r="P12" s="49">
        <f t="shared" si="4"/>
        <v>0</v>
      </c>
      <c r="Q12" s="49">
        <f t="shared" si="4"/>
        <v>0</v>
      </c>
      <c r="R12" s="49">
        <f t="shared" si="4"/>
        <v>0</v>
      </c>
      <c r="S12" s="49">
        <f t="shared" si="4"/>
        <v>0</v>
      </c>
      <c r="T12" s="49">
        <v>2</v>
      </c>
      <c r="U12" s="49">
        <f>U13+U14+U15</f>
        <v>0</v>
      </c>
      <c r="V12" s="50">
        <f>SUM(D12:U12)</f>
        <v>2</v>
      </c>
      <c r="W12" s="16">
        <f aca="true" t="shared" si="5" ref="W12:AS12">W13+W14+W15</f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v>2</v>
      </c>
      <c r="AU12" s="10">
        <f>AU13+AU14+AU15</f>
        <v>0</v>
      </c>
      <c r="AV12" s="10">
        <f>AV13+AV14+AV15</f>
        <v>0</v>
      </c>
      <c r="AW12" s="10">
        <f>SUM(W12:AV12)</f>
        <v>2</v>
      </c>
      <c r="AX12" s="57" t="s">
        <v>198</v>
      </c>
      <c r="AY12">
        <f t="shared" si="2"/>
        <v>42404</v>
      </c>
      <c r="AZ12" s="12"/>
      <c r="BB12">
        <f t="shared" si="3"/>
        <v>42404</v>
      </c>
    </row>
    <row r="13" spans="1:54" ht="12.75">
      <c r="A13" s="80"/>
      <c r="B13" s="9" t="s">
        <v>103</v>
      </c>
      <c r="C13" s="24" t="s">
        <v>71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 t="s">
        <v>175</v>
      </c>
      <c r="U13" s="48"/>
      <c r="V13" s="51" t="s">
        <v>175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v>0</v>
      </c>
      <c r="AU13" s="3">
        <v>0</v>
      </c>
      <c r="AV13" s="3">
        <v>0</v>
      </c>
      <c r="AW13" s="3"/>
      <c r="AX13" s="6">
        <f>SUM(W13:AV13)</f>
        <v>0</v>
      </c>
      <c r="AY13" t="e">
        <f t="shared" si="2"/>
        <v>#VALUE!</v>
      </c>
      <c r="BB13" t="e">
        <f t="shared" si="3"/>
        <v>#VALUE!</v>
      </c>
    </row>
    <row r="14" spans="1:54" ht="12.75">
      <c r="A14" s="80"/>
      <c r="B14" s="9" t="s">
        <v>104</v>
      </c>
      <c r="C14" s="24" t="s">
        <v>106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1">
        <f>SUM(D14:U14)</f>
        <v>0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 t="s">
        <v>176</v>
      </c>
      <c r="AU14" s="3"/>
      <c r="AV14" s="3"/>
      <c r="AW14" s="3" t="s">
        <v>176</v>
      </c>
      <c r="AX14" s="6" t="s">
        <v>176</v>
      </c>
      <c r="AY14" t="e">
        <f t="shared" si="2"/>
        <v>#VALUE!</v>
      </c>
      <c r="BB14" t="e">
        <f t="shared" si="3"/>
        <v>#VALUE!</v>
      </c>
    </row>
    <row r="15" spans="1:54" ht="12.75">
      <c r="A15" s="80"/>
      <c r="B15" s="9" t="s">
        <v>105</v>
      </c>
      <c r="C15" s="24" t="s">
        <v>73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51">
        <f>SUM(D15:U15)</f>
        <v>0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 t="s">
        <v>176</v>
      </c>
      <c r="AU15" s="3"/>
      <c r="AV15" s="3"/>
      <c r="AW15" s="3" t="s">
        <v>176</v>
      </c>
      <c r="AX15" s="6" t="s">
        <v>176</v>
      </c>
      <c r="AY15" t="e">
        <f t="shared" si="2"/>
        <v>#VALUE!</v>
      </c>
      <c r="BB15" t="e">
        <f t="shared" si="3"/>
        <v>#VALUE!</v>
      </c>
    </row>
    <row r="16" spans="1:54" ht="12.75">
      <c r="A16" s="80"/>
      <c r="B16" s="21" t="s">
        <v>9</v>
      </c>
      <c r="C16" s="22" t="s">
        <v>10</v>
      </c>
      <c r="D16" s="49">
        <f aca="true" t="shared" si="6" ref="D16:S16">D17+D18+D19+D20+D21+D22+D23</f>
        <v>0</v>
      </c>
      <c r="E16" s="49">
        <f t="shared" si="6"/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  <c r="K16" s="49">
        <f t="shared" si="6"/>
        <v>0</v>
      </c>
      <c r="L16" s="49">
        <f t="shared" si="6"/>
        <v>0</v>
      </c>
      <c r="M16" s="49">
        <f t="shared" si="6"/>
        <v>0</v>
      </c>
      <c r="N16" s="49">
        <f t="shared" si="6"/>
        <v>0</v>
      </c>
      <c r="O16" s="49">
        <f t="shared" si="6"/>
        <v>0</v>
      </c>
      <c r="P16" s="49">
        <f t="shared" si="6"/>
        <v>0</v>
      </c>
      <c r="Q16" s="49">
        <f t="shared" si="6"/>
        <v>0</v>
      </c>
      <c r="R16" s="49">
        <f t="shared" si="6"/>
        <v>0</v>
      </c>
      <c r="S16" s="49">
        <f t="shared" si="6"/>
        <v>0</v>
      </c>
      <c r="T16" s="49">
        <v>1</v>
      </c>
      <c r="U16" s="49">
        <f>U17+U18+U19+U20+U21+U22+U23</f>
        <v>0</v>
      </c>
      <c r="V16" s="49">
        <f>SUM(D16:U16)</f>
        <v>1</v>
      </c>
      <c r="W16" s="16">
        <f aca="true" t="shared" si="7" ref="W16:AS16">W17+W18+W19+W20+W21+W22+W23</f>
        <v>0</v>
      </c>
      <c r="X16" s="10">
        <f t="shared" si="7"/>
        <v>0</v>
      </c>
      <c r="Y16" s="10">
        <f t="shared" si="7"/>
        <v>0</v>
      </c>
      <c r="Z16" s="10">
        <f t="shared" si="7"/>
        <v>0</v>
      </c>
      <c r="AA16" s="10">
        <f t="shared" si="7"/>
        <v>0</v>
      </c>
      <c r="AB16" s="10">
        <f t="shared" si="7"/>
        <v>0</v>
      </c>
      <c r="AC16" s="10">
        <f t="shared" si="7"/>
        <v>0</v>
      </c>
      <c r="AD16" s="10">
        <f t="shared" si="7"/>
        <v>0</v>
      </c>
      <c r="AE16" s="10">
        <f t="shared" si="7"/>
        <v>0</v>
      </c>
      <c r="AF16" s="10">
        <f t="shared" si="7"/>
        <v>0</v>
      </c>
      <c r="AG16" s="10">
        <f t="shared" si="7"/>
        <v>0</v>
      </c>
      <c r="AH16" s="10">
        <f t="shared" si="7"/>
        <v>0</v>
      </c>
      <c r="AI16" s="10">
        <f t="shared" si="7"/>
        <v>0</v>
      </c>
      <c r="AJ16" s="10">
        <f t="shared" si="7"/>
        <v>0</v>
      </c>
      <c r="AK16" s="10">
        <f t="shared" si="7"/>
        <v>0</v>
      </c>
      <c r="AL16" s="10">
        <f t="shared" si="7"/>
        <v>0</v>
      </c>
      <c r="AM16" s="10">
        <f t="shared" si="7"/>
        <v>0</v>
      </c>
      <c r="AN16" s="10">
        <f t="shared" si="7"/>
        <v>0</v>
      </c>
      <c r="AO16" s="10">
        <f t="shared" si="7"/>
        <v>0</v>
      </c>
      <c r="AP16" s="10">
        <f t="shared" si="7"/>
        <v>0</v>
      </c>
      <c r="AQ16" s="10">
        <f t="shared" si="7"/>
        <v>0</v>
      </c>
      <c r="AR16" s="10">
        <f t="shared" si="7"/>
        <v>0</v>
      </c>
      <c r="AS16" s="10">
        <f t="shared" si="7"/>
        <v>0</v>
      </c>
      <c r="AT16" s="10">
        <v>5</v>
      </c>
      <c r="AU16" s="10">
        <v>1</v>
      </c>
      <c r="AV16" s="10">
        <f>AV17+AV18+AV19+AV20+AV21+AV22+AV23</f>
        <v>0</v>
      </c>
      <c r="AW16" s="10">
        <f>SUM(W16:AV16)</f>
        <v>6</v>
      </c>
      <c r="AX16" s="57" t="s">
        <v>199</v>
      </c>
      <c r="AY16">
        <f t="shared" si="2"/>
        <v>42523</v>
      </c>
      <c r="AZ16" s="12"/>
      <c r="BB16">
        <f t="shared" si="3"/>
        <v>42523</v>
      </c>
    </row>
    <row r="17" spans="1:54" ht="36">
      <c r="A17" s="80"/>
      <c r="B17" s="9" t="s">
        <v>14</v>
      </c>
      <c r="C17" s="24" t="s">
        <v>113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1">
        <f aca="true" t="shared" si="8" ref="V17:V23">SUM(D17:U17)</f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 t="s">
        <v>176</v>
      </c>
      <c r="AU17" s="3"/>
      <c r="AV17" s="3"/>
      <c r="AW17" s="3" t="s">
        <v>176</v>
      </c>
      <c r="AX17" s="6" t="s">
        <v>176</v>
      </c>
      <c r="AY17" t="e">
        <f t="shared" si="2"/>
        <v>#VALUE!</v>
      </c>
      <c r="BB17" t="e">
        <f t="shared" si="3"/>
        <v>#VALUE!</v>
      </c>
    </row>
    <row r="18" spans="1:54" ht="12.75">
      <c r="A18" s="80"/>
      <c r="B18" s="9" t="s">
        <v>15</v>
      </c>
      <c r="C18" s="24" t="s">
        <v>114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51">
        <f t="shared" si="8"/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 t="s">
        <v>176</v>
      </c>
      <c r="AU18" s="3"/>
      <c r="AV18" s="3"/>
      <c r="AW18" s="3" t="s">
        <v>176</v>
      </c>
      <c r="AX18" s="6" t="s">
        <v>176</v>
      </c>
      <c r="AY18" t="e">
        <f t="shared" si="2"/>
        <v>#VALUE!</v>
      </c>
      <c r="BB18" t="e">
        <f t="shared" si="3"/>
        <v>#VALUE!</v>
      </c>
    </row>
    <row r="19" spans="1:54" ht="12.75">
      <c r="A19" s="80"/>
      <c r="B19" s="9" t="s">
        <v>37</v>
      </c>
      <c r="C19" s="24" t="s">
        <v>107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51">
        <f t="shared" si="8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 t="s">
        <v>176</v>
      </c>
      <c r="AU19" s="3"/>
      <c r="AV19" s="3"/>
      <c r="AW19" s="3" t="s">
        <v>176</v>
      </c>
      <c r="AX19" s="6" t="s">
        <v>176</v>
      </c>
      <c r="AY19" t="e">
        <f t="shared" si="2"/>
        <v>#VALUE!</v>
      </c>
      <c r="BB19" t="e">
        <f t="shared" si="3"/>
        <v>#VALUE!</v>
      </c>
    </row>
    <row r="20" spans="1:54" ht="12.75">
      <c r="A20" s="80"/>
      <c r="B20" s="9" t="s">
        <v>38</v>
      </c>
      <c r="C20" s="24" t="s">
        <v>115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1">
        <f t="shared" si="8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 t="s">
        <v>175</v>
      </c>
      <c r="AV20" s="3"/>
      <c r="AW20" s="3" t="s">
        <v>175</v>
      </c>
      <c r="AX20" s="6" t="s">
        <v>175</v>
      </c>
      <c r="AY20" t="e">
        <f t="shared" si="2"/>
        <v>#VALUE!</v>
      </c>
      <c r="BB20" t="e">
        <f t="shared" si="3"/>
        <v>#VALUE!</v>
      </c>
    </row>
    <row r="21" spans="1:54" ht="12.75">
      <c r="A21" s="80"/>
      <c r="B21" s="9" t="s">
        <v>39</v>
      </c>
      <c r="C21" s="24" t="s">
        <v>116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 t="s">
        <v>175</v>
      </c>
      <c r="U21" s="48"/>
      <c r="V21" s="51" t="s">
        <v>175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6"/>
      <c r="AY21" t="e">
        <f t="shared" si="2"/>
        <v>#VALUE!</v>
      </c>
      <c r="BB21" t="e">
        <f t="shared" si="3"/>
        <v>#VALUE!</v>
      </c>
    </row>
    <row r="22" spans="1:54" ht="12.75">
      <c r="A22" s="80"/>
      <c r="B22" s="9" t="s">
        <v>52</v>
      </c>
      <c r="C22" s="24" t="s">
        <v>108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1">
        <f t="shared" si="8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 t="s">
        <v>194</v>
      </c>
      <c r="AU22" s="3"/>
      <c r="AV22" s="3"/>
      <c r="AW22" s="3" t="s">
        <v>194</v>
      </c>
      <c r="AX22" s="6" t="s">
        <v>194</v>
      </c>
      <c r="AY22" t="e">
        <f t="shared" si="2"/>
        <v>#VALUE!</v>
      </c>
      <c r="BB22" t="e">
        <f t="shared" si="3"/>
        <v>#VALUE!</v>
      </c>
    </row>
    <row r="23" spans="1:54" ht="24">
      <c r="A23" s="80"/>
      <c r="B23" s="9" t="s">
        <v>117</v>
      </c>
      <c r="C23" s="24" t="s">
        <v>31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51">
        <f t="shared" si="8"/>
        <v>0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 t="s">
        <v>176</v>
      </c>
      <c r="AU23" s="3"/>
      <c r="AV23" s="3"/>
      <c r="AW23" s="3" t="s">
        <v>176</v>
      </c>
      <c r="AX23" s="6" t="s">
        <v>176</v>
      </c>
      <c r="AY23" t="e">
        <f t="shared" si="2"/>
        <v>#VALUE!</v>
      </c>
      <c r="BB23" t="e">
        <f t="shared" si="3"/>
        <v>#VALUE!</v>
      </c>
    </row>
    <row r="24" spans="1:54" ht="12.75">
      <c r="A24" s="80"/>
      <c r="B24" s="21" t="s">
        <v>17</v>
      </c>
      <c r="C24" s="22" t="s">
        <v>18</v>
      </c>
      <c r="D24" s="49">
        <f aca="true" t="shared" si="9" ref="D24:U24">D25+D28</f>
        <v>0</v>
      </c>
      <c r="E24" s="49">
        <f t="shared" si="9"/>
        <v>0</v>
      </c>
      <c r="F24" s="49">
        <f t="shared" si="9"/>
        <v>0</v>
      </c>
      <c r="G24" s="49">
        <f t="shared" si="9"/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  <c r="L24" s="49">
        <f t="shared" si="9"/>
        <v>0</v>
      </c>
      <c r="M24" s="49">
        <f t="shared" si="9"/>
        <v>0</v>
      </c>
      <c r="N24" s="49">
        <f t="shared" si="9"/>
        <v>0</v>
      </c>
      <c r="O24" s="49">
        <f t="shared" si="9"/>
        <v>0</v>
      </c>
      <c r="P24" s="49">
        <f t="shared" si="9"/>
        <v>0</v>
      </c>
      <c r="Q24" s="49">
        <f t="shared" si="9"/>
        <v>0</v>
      </c>
      <c r="R24" s="49">
        <f t="shared" si="9"/>
        <v>0</v>
      </c>
      <c r="S24" s="49">
        <f t="shared" si="9"/>
        <v>0</v>
      </c>
      <c r="T24" s="49">
        <f t="shared" si="9"/>
        <v>0</v>
      </c>
      <c r="U24" s="49">
        <f t="shared" si="9"/>
        <v>0</v>
      </c>
      <c r="V24" s="49">
        <f>SUM(D24:U24)</f>
        <v>0</v>
      </c>
      <c r="W24" s="16">
        <f aca="true" t="shared" si="10" ref="W24:AS24">W25+W28</f>
        <v>0</v>
      </c>
      <c r="X24" s="10">
        <f t="shared" si="10"/>
        <v>0</v>
      </c>
      <c r="Y24" s="10">
        <f t="shared" si="10"/>
        <v>0</v>
      </c>
      <c r="Z24" s="10">
        <f t="shared" si="10"/>
        <v>0</v>
      </c>
      <c r="AA24" s="10">
        <f t="shared" si="10"/>
        <v>0</v>
      </c>
      <c r="AB24" s="10">
        <f t="shared" si="10"/>
        <v>0</v>
      </c>
      <c r="AC24" s="10">
        <f t="shared" si="10"/>
        <v>0</v>
      </c>
      <c r="AD24" s="10">
        <f t="shared" si="10"/>
        <v>0</v>
      </c>
      <c r="AE24" s="10">
        <f t="shared" si="10"/>
        <v>0</v>
      </c>
      <c r="AF24" s="10">
        <f t="shared" si="10"/>
        <v>0</v>
      </c>
      <c r="AG24" s="10">
        <f t="shared" si="10"/>
        <v>0</v>
      </c>
      <c r="AH24" s="10">
        <f t="shared" si="10"/>
        <v>0</v>
      </c>
      <c r="AI24" s="10">
        <f t="shared" si="10"/>
        <v>0</v>
      </c>
      <c r="AJ24" s="10">
        <f t="shared" si="10"/>
        <v>0</v>
      </c>
      <c r="AK24" s="10">
        <f t="shared" si="10"/>
        <v>0</v>
      </c>
      <c r="AL24" s="10">
        <f t="shared" si="10"/>
        <v>0</v>
      </c>
      <c r="AM24" s="10">
        <f t="shared" si="10"/>
        <v>0</v>
      </c>
      <c r="AN24" s="10">
        <f t="shared" si="10"/>
        <v>0</v>
      </c>
      <c r="AO24" s="10">
        <f t="shared" si="10"/>
        <v>0</v>
      </c>
      <c r="AP24" s="10">
        <f t="shared" si="10"/>
        <v>0</v>
      </c>
      <c r="AQ24" s="10">
        <f t="shared" si="10"/>
        <v>0</v>
      </c>
      <c r="AR24" s="10">
        <f t="shared" si="10"/>
        <v>0</v>
      </c>
      <c r="AS24" s="10">
        <f t="shared" si="10"/>
        <v>0</v>
      </c>
      <c r="AT24" s="10">
        <v>2</v>
      </c>
      <c r="AU24" s="10">
        <f>AU25+AU28</f>
        <v>0</v>
      </c>
      <c r="AV24" s="10">
        <f>AV25+AV28</f>
        <v>0</v>
      </c>
      <c r="AW24" s="10">
        <f>SUM(W24:AV24)</f>
        <v>2</v>
      </c>
      <c r="AX24" s="10" t="s">
        <v>196</v>
      </c>
      <c r="AY24" t="e">
        <f t="shared" si="2"/>
        <v>#VALUE!</v>
      </c>
      <c r="AZ24" s="12"/>
      <c r="BB24" t="e">
        <f t="shared" si="3"/>
        <v>#VALUE!</v>
      </c>
    </row>
    <row r="25" spans="1:54" ht="36">
      <c r="A25" s="80"/>
      <c r="B25" s="43" t="s">
        <v>118</v>
      </c>
      <c r="C25" s="44" t="s">
        <v>119</v>
      </c>
      <c r="D25" s="52">
        <f>D26</f>
        <v>0</v>
      </c>
      <c r="E25" s="52">
        <f aca="true" t="shared" si="11" ref="E25:U25">E26</f>
        <v>0</v>
      </c>
      <c r="F25" s="52">
        <f t="shared" si="11"/>
        <v>0</v>
      </c>
      <c r="G25" s="52">
        <f t="shared" si="11"/>
        <v>0</v>
      </c>
      <c r="H25" s="52">
        <f t="shared" si="11"/>
        <v>0</v>
      </c>
      <c r="I25" s="52">
        <f t="shared" si="11"/>
        <v>0</v>
      </c>
      <c r="J25" s="52">
        <f t="shared" si="11"/>
        <v>0</v>
      </c>
      <c r="K25" s="52">
        <f t="shared" si="11"/>
        <v>0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O25" s="52">
        <f t="shared" si="11"/>
        <v>0</v>
      </c>
      <c r="P25" s="52">
        <f t="shared" si="11"/>
        <v>0</v>
      </c>
      <c r="Q25" s="52">
        <f t="shared" si="11"/>
        <v>0</v>
      </c>
      <c r="R25" s="52">
        <f t="shared" si="11"/>
        <v>0</v>
      </c>
      <c r="S25" s="52">
        <f t="shared" si="11"/>
        <v>0</v>
      </c>
      <c r="T25" s="52">
        <f t="shared" si="11"/>
        <v>0</v>
      </c>
      <c r="U25" s="52">
        <f t="shared" si="11"/>
        <v>0</v>
      </c>
      <c r="V25" s="53">
        <f>SUM(D25:U25)</f>
        <v>0</v>
      </c>
      <c r="W25" s="40">
        <f aca="true" t="shared" si="12" ref="W25:AS25">W26</f>
        <v>0</v>
      </c>
      <c r="X25" s="38">
        <f t="shared" si="12"/>
        <v>0</v>
      </c>
      <c r="Y25" s="38">
        <f t="shared" si="12"/>
        <v>0</v>
      </c>
      <c r="Z25" s="38">
        <f t="shared" si="12"/>
        <v>0</v>
      </c>
      <c r="AA25" s="38">
        <f t="shared" si="12"/>
        <v>0</v>
      </c>
      <c r="AB25" s="38">
        <f t="shared" si="12"/>
        <v>0</v>
      </c>
      <c r="AC25" s="38">
        <f t="shared" si="12"/>
        <v>0</v>
      </c>
      <c r="AD25" s="38">
        <f t="shared" si="12"/>
        <v>0</v>
      </c>
      <c r="AE25" s="38">
        <f t="shared" si="12"/>
        <v>0</v>
      </c>
      <c r="AF25" s="38">
        <f t="shared" si="12"/>
        <v>0</v>
      </c>
      <c r="AG25" s="38">
        <f t="shared" si="12"/>
        <v>0</v>
      </c>
      <c r="AH25" s="38">
        <f t="shared" si="12"/>
        <v>0</v>
      </c>
      <c r="AI25" s="38">
        <f t="shared" si="12"/>
        <v>0</v>
      </c>
      <c r="AJ25" s="38">
        <f t="shared" si="12"/>
        <v>0</v>
      </c>
      <c r="AK25" s="38">
        <f t="shared" si="12"/>
        <v>0</v>
      </c>
      <c r="AL25" s="38">
        <f t="shared" si="12"/>
        <v>0</v>
      </c>
      <c r="AM25" s="38">
        <f t="shared" si="12"/>
        <v>0</v>
      </c>
      <c r="AN25" s="38">
        <f t="shared" si="12"/>
        <v>0</v>
      </c>
      <c r="AO25" s="38">
        <f t="shared" si="12"/>
        <v>0</v>
      </c>
      <c r="AP25" s="38">
        <f t="shared" si="12"/>
        <v>0</v>
      </c>
      <c r="AQ25" s="38">
        <f t="shared" si="12"/>
        <v>0</v>
      </c>
      <c r="AR25" s="38">
        <f t="shared" si="12"/>
        <v>0</v>
      </c>
      <c r="AS25" s="38">
        <f t="shared" si="12"/>
        <v>0</v>
      </c>
      <c r="AT25" s="38">
        <v>2</v>
      </c>
      <c r="AU25" s="38">
        <f>AU26</f>
        <v>0</v>
      </c>
      <c r="AV25" s="38">
        <f>AV26</f>
        <v>0</v>
      </c>
      <c r="AW25" s="38"/>
      <c r="AX25" s="41">
        <f>SUM(W25:AV25)</f>
        <v>2</v>
      </c>
      <c r="AY25">
        <f t="shared" si="2"/>
        <v>2</v>
      </c>
      <c r="BB25">
        <f t="shared" si="3"/>
        <v>2</v>
      </c>
    </row>
    <row r="26" spans="1:54" ht="12.75">
      <c r="A26" s="80"/>
      <c r="B26" s="9" t="s">
        <v>120</v>
      </c>
      <c r="C26" s="24" t="s">
        <v>121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1">
        <f>SUM(D26:U26)</f>
        <v>0</v>
      </c>
      <c r="W26" s="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 t="s">
        <v>194</v>
      </c>
      <c r="AU26" s="3"/>
      <c r="AV26" s="3"/>
      <c r="AW26" s="3" t="s">
        <v>194</v>
      </c>
      <c r="AX26" s="6" t="s">
        <v>194</v>
      </c>
      <c r="AY26" t="e">
        <f t="shared" si="2"/>
        <v>#VALUE!</v>
      </c>
      <c r="BB26" t="e">
        <f t="shared" si="3"/>
        <v>#VALUE!</v>
      </c>
    </row>
    <row r="27" spans="1:50" ht="12.75">
      <c r="A27" s="80"/>
      <c r="B27" s="9" t="s">
        <v>122</v>
      </c>
      <c r="C27" s="24" t="s">
        <v>32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1"/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 t="s">
        <v>194</v>
      </c>
      <c r="AU27" s="3"/>
      <c r="AV27" s="3"/>
      <c r="AW27" s="3" t="s">
        <v>194</v>
      </c>
      <c r="AX27" s="6" t="s">
        <v>194</v>
      </c>
    </row>
    <row r="28" spans="1:54" ht="36">
      <c r="A28" s="80"/>
      <c r="B28" s="43" t="s">
        <v>123</v>
      </c>
      <c r="C28" s="44" t="s">
        <v>124</v>
      </c>
      <c r="D28" s="52">
        <f>D29</f>
        <v>0</v>
      </c>
      <c r="E28" s="52">
        <f aca="true" t="shared" si="13" ref="E28:U28">E29</f>
        <v>0</v>
      </c>
      <c r="F28" s="52">
        <f t="shared" si="13"/>
        <v>0</v>
      </c>
      <c r="G28" s="52">
        <f t="shared" si="13"/>
        <v>0</v>
      </c>
      <c r="H28" s="52">
        <f t="shared" si="13"/>
        <v>0</v>
      </c>
      <c r="I28" s="52">
        <f t="shared" si="13"/>
        <v>0</v>
      </c>
      <c r="J28" s="52">
        <f t="shared" si="13"/>
        <v>0</v>
      </c>
      <c r="K28" s="52">
        <f t="shared" si="13"/>
        <v>0</v>
      </c>
      <c r="L28" s="52">
        <f t="shared" si="13"/>
        <v>0</v>
      </c>
      <c r="M28" s="52">
        <f t="shared" si="13"/>
        <v>0</v>
      </c>
      <c r="N28" s="52">
        <f t="shared" si="13"/>
        <v>0</v>
      </c>
      <c r="O28" s="52">
        <f t="shared" si="13"/>
        <v>0</v>
      </c>
      <c r="P28" s="52">
        <f t="shared" si="13"/>
        <v>0</v>
      </c>
      <c r="Q28" s="52">
        <f t="shared" si="13"/>
        <v>0</v>
      </c>
      <c r="R28" s="52">
        <f t="shared" si="13"/>
        <v>0</v>
      </c>
      <c r="S28" s="52">
        <f t="shared" si="13"/>
        <v>0</v>
      </c>
      <c r="T28" s="52">
        <f t="shared" si="13"/>
        <v>0</v>
      </c>
      <c r="U28" s="52">
        <f t="shared" si="13"/>
        <v>0</v>
      </c>
      <c r="V28" s="53">
        <f>SUM(D28:U28)</f>
        <v>0</v>
      </c>
      <c r="W28" s="40">
        <f aca="true" t="shared" si="14" ref="W28:AS28">W29</f>
        <v>0</v>
      </c>
      <c r="X28" s="38">
        <f t="shared" si="14"/>
        <v>0</v>
      </c>
      <c r="Y28" s="38">
        <f t="shared" si="14"/>
        <v>0</v>
      </c>
      <c r="Z28" s="38">
        <f t="shared" si="14"/>
        <v>0</v>
      </c>
      <c r="AA28" s="38">
        <f t="shared" si="14"/>
        <v>0</v>
      </c>
      <c r="AB28" s="38">
        <f t="shared" si="14"/>
        <v>0</v>
      </c>
      <c r="AC28" s="38">
        <f t="shared" si="14"/>
        <v>0</v>
      </c>
      <c r="AD28" s="38">
        <f t="shared" si="14"/>
        <v>0</v>
      </c>
      <c r="AE28" s="38">
        <f t="shared" si="14"/>
        <v>0</v>
      </c>
      <c r="AF28" s="38">
        <f t="shared" si="14"/>
        <v>0</v>
      </c>
      <c r="AG28" s="38">
        <f t="shared" si="14"/>
        <v>0</v>
      </c>
      <c r="AH28" s="38">
        <f t="shared" si="14"/>
        <v>0</v>
      </c>
      <c r="AI28" s="38">
        <f t="shared" si="14"/>
        <v>0</v>
      </c>
      <c r="AJ28" s="38">
        <f t="shared" si="14"/>
        <v>0</v>
      </c>
      <c r="AK28" s="38">
        <f t="shared" si="14"/>
        <v>0</v>
      </c>
      <c r="AL28" s="38">
        <f t="shared" si="14"/>
        <v>0</v>
      </c>
      <c r="AM28" s="38">
        <f t="shared" si="14"/>
        <v>0</v>
      </c>
      <c r="AN28" s="38">
        <f t="shared" si="14"/>
        <v>0</v>
      </c>
      <c r="AO28" s="38">
        <f t="shared" si="14"/>
        <v>0</v>
      </c>
      <c r="AP28" s="38">
        <f t="shared" si="14"/>
        <v>0</v>
      </c>
      <c r="AQ28" s="38">
        <f t="shared" si="14"/>
        <v>0</v>
      </c>
      <c r="AR28" s="38">
        <f t="shared" si="14"/>
        <v>0</v>
      </c>
      <c r="AS28" s="38">
        <f t="shared" si="14"/>
        <v>0</v>
      </c>
      <c r="AT28" s="38">
        <v>2</v>
      </c>
      <c r="AU28" s="38">
        <f>AU29</f>
        <v>0</v>
      </c>
      <c r="AV28" s="38">
        <f>AV29</f>
        <v>0</v>
      </c>
      <c r="AW28" s="38"/>
      <c r="AX28" s="41">
        <f>SUM(W28:AV28)</f>
        <v>2</v>
      </c>
      <c r="AY28">
        <f t="shared" si="2"/>
        <v>2</v>
      </c>
      <c r="BB28">
        <f t="shared" si="3"/>
        <v>2</v>
      </c>
    </row>
    <row r="29" spans="1:54" ht="48">
      <c r="A29" s="80"/>
      <c r="B29" s="9" t="s">
        <v>125</v>
      </c>
      <c r="C29" s="24" t="s">
        <v>126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51">
        <f>SUM(D29:U29)</f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 t="s">
        <v>194</v>
      </c>
      <c r="AU29" s="3"/>
      <c r="AV29" s="3"/>
      <c r="AW29" s="3" t="s">
        <v>194</v>
      </c>
      <c r="AX29" s="6" t="s">
        <v>194</v>
      </c>
      <c r="AY29" t="e">
        <f t="shared" si="2"/>
        <v>#VALUE!</v>
      </c>
      <c r="BB29" t="e">
        <f t="shared" si="3"/>
        <v>#VALUE!</v>
      </c>
    </row>
    <row r="30" spans="1:50" ht="12.75">
      <c r="A30" s="80"/>
      <c r="B30" s="9" t="s">
        <v>168</v>
      </c>
      <c r="C30" s="24" t="s">
        <v>32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51"/>
      <c r="W30" s="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 t="s">
        <v>194</v>
      </c>
      <c r="AU30" s="3"/>
      <c r="AV30" s="3"/>
      <c r="AW30" s="3" t="s">
        <v>194</v>
      </c>
      <c r="AX30" s="6" t="s">
        <v>194</v>
      </c>
    </row>
    <row r="31" spans="1:54" ht="13.5" thickBot="1">
      <c r="A31" s="81"/>
      <c r="B31" s="85" t="s">
        <v>195</v>
      </c>
      <c r="C31" s="85"/>
      <c r="D31" s="54">
        <f>D6+D24+D16+D12</f>
        <v>0</v>
      </c>
      <c r="E31" s="54">
        <f aca="true" t="shared" si="15" ref="E31:U31">E6+E24+E16+E12</f>
        <v>0</v>
      </c>
      <c r="F31" s="54">
        <f t="shared" si="15"/>
        <v>0</v>
      </c>
      <c r="G31" s="54">
        <f t="shared" si="15"/>
        <v>0</v>
      </c>
      <c r="H31" s="54">
        <f t="shared" si="15"/>
        <v>0</v>
      </c>
      <c r="I31" s="54">
        <f t="shared" si="15"/>
        <v>0</v>
      </c>
      <c r="J31" s="54">
        <f t="shared" si="15"/>
        <v>0</v>
      </c>
      <c r="K31" s="54">
        <f t="shared" si="15"/>
        <v>0</v>
      </c>
      <c r="L31" s="54">
        <f t="shared" si="15"/>
        <v>0</v>
      </c>
      <c r="M31" s="54">
        <f t="shared" si="15"/>
        <v>0</v>
      </c>
      <c r="N31" s="54">
        <f t="shared" si="15"/>
        <v>0</v>
      </c>
      <c r="O31" s="54">
        <f t="shared" si="15"/>
        <v>0</v>
      </c>
      <c r="P31" s="54">
        <f t="shared" si="15"/>
        <v>0</v>
      </c>
      <c r="Q31" s="54">
        <f t="shared" si="15"/>
        <v>0</v>
      </c>
      <c r="R31" s="54">
        <f t="shared" si="15"/>
        <v>0</v>
      </c>
      <c r="S31" s="54">
        <f t="shared" si="15"/>
        <v>4</v>
      </c>
      <c r="T31" s="54">
        <f t="shared" si="15"/>
        <v>3</v>
      </c>
      <c r="U31" s="54">
        <f t="shared" si="15"/>
        <v>0</v>
      </c>
      <c r="V31" s="55">
        <f>SUM(D31:U31)</f>
        <v>7</v>
      </c>
      <c r="W31" s="17"/>
      <c r="X31" s="2">
        <f aca="true" t="shared" si="16" ref="X31:AV31">X6+X24+X16+X12</f>
        <v>0</v>
      </c>
      <c r="Y31" s="2">
        <f t="shared" si="16"/>
        <v>0</v>
      </c>
      <c r="Z31" s="2">
        <f t="shared" si="16"/>
        <v>0</v>
      </c>
      <c r="AA31" s="2">
        <f t="shared" si="16"/>
        <v>0</v>
      </c>
      <c r="AB31" s="2">
        <f t="shared" si="16"/>
        <v>0</v>
      </c>
      <c r="AC31" s="2">
        <f t="shared" si="16"/>
        <v>0</v>
      </c>
      <c r="AD31" s="2">
        <f t="shared" si="16"/>
        <v>0</v>
      </c>
      <c r="AE31" s="2">
        <f t="shared" si="16"/>
        <v>0</v>
      </c>
      <c r="AF31" s="2">
        <f t="shared" si="16"/>
        <v>0</v>
      </c>
      <c r="AG31" s="2">
        <f t="shared" si="16"/>
        <v>0</v>
      </c>
      <c r="AH31" s="2">
        <f t="shared" si="16"/>
        <v>0</v>
      </c>
      <c r="AI31" s="2">
        <f t="shared" si="16"/>
        <v>0</v>
      </c>
      <c r="AJ31" s="2">
        <f t="shared" si="16"/>
        <v>0</v>
      </c>
      <c r="AK31" s="2">
        <f t="shared" si="16"/>
        <v>0</v>
      </c>
      <c r="AL31" s="2">
        <f t="shared" si="16"/>
        <v>0</v>
      </c>
      <c r="AM31" s="2">
        <f t="shared" si="16"/>
        <v>0</v>
      </c>
      <c r="AN31" s="2">
        <f t="shared" si="16"/>
        <v>0</v>
      </c>
      <c r="AO31" s="2">
        <f t="shared" si="16"/>
        <v>0</v>
      </c>
      <c r="AP31" s="2">
        <f t="shared" si="16"/>
        <v>0</v>
      </c>
      <c r="AQ31" s="2">
        <f t="shared" si="16"/>
        <v>0</v>
      </c>
      <c r="AR31" s="2">
        <f t="shared" si="16"/>
        <v>0</v>
      </c>
      <c r="AS31" s="2">
        <f t="shared" si="16"/>
        <v>0</v>
      </c>
      <c r="AT31" s="2">
        <f t="shared" si="16"/>
        <v>11</v>
      </c>
      <c r="AU31" s="2">
        <f t="shared" si="16"/>
        <v>1</v>
      </c>
      <c r="AV31" s="2">
        <f t="shared" si="16"/>
        <v>0</v>
      </c>
      <c r="AW31" s="2">
        <f>SUM(W31:AV31)</f>
        <v>12</v>
      </c>
      <c r="AX31" s="56" t="s">
        <v>197</v>
      </c>
      <c r="AY31">
        <f t="shared" si="2"/>
        <v>42718</v>
      </c>
      <c r="AZ31" s="12">
        <f>AY31/22</f>
        <v>1941.7272727272727</v>
      </c>
      <c r="BA31" s="14"/>
      <c r="BB31">
        <f t="shared" si="3"/>
        <v>42718</v>
      </c>
    </row>
    <row r="32" ht="12.75">
      <c r="BB32">
        <f t="shared" si="3"/>
        <v>0</v>
      </c>
    </row>
    <row r="41" spans="25:51" ht="12.75"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3"/>
    </row>
    <row r="42" spans="25:51" ht="12.75"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2"/>
      <c r="AY42" s="13"/>
    </row>
    <row r="43" spans="25:51" ht="12.75"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4"/>
      <c r="AY43" s="13"/>
    </row>
    <row r="44" spans="25:50" ht="12.75"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25:50" ht="12.75"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</sheetData>
  <sheetProtection/>
  <mergeCells count="15">
    <mergeCell ref="B1:B5"/>
    <mergeCell ref="C1:C5"/>
    <mergeCell ref="E1:G1"/>
    <mergeCell ref="I1:L1"/>
    <mergeCell ref="A1:A31"/>
    <mergeCell ref="B31:C31"/>
    <mergeCell ref="AX1:AX5"/>
    <mergeCell ref="AO1:AQ1"/>
    <mergeCell ref="AS1:AU1"/>
    <mergeCell ref="N1:P1"/>
    <mergeCell ref="R1:U1"/>
    <mergeCell ref="W1:Z1"/>
    <mergeCell ref="AB1:AD1"/>
    <mergeCell ref="AF1:AH1"/>
    <mergeCell ref="AJ1:AM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SheetLayoutView="100" workbookViewId="0" topLeftCell="A1">
      <pane xSplit="4" ySplit="5" topLeftCell="K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5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0.00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79" t="s">
        <v>223</v>
      </c>
      <c r="B1" s="77" t="s">
        <v>8</v>
      </c>
      <c r="C1" s="77" t="s">
        <v>0</v>
      </c>
      <c r="D1" s="77" t="s">
        <v>1</v>
      </c>
      <c r="E1" s="27" t="s">
        <v>127</v>
      </c>
      <c r="F1" s="96" t="s">
        <v>4</v>
      </c>
      <c r="G1" s="97"/>
      <c r="H1" s="97"/>
      <c r="I1" s="98"/>
      <c r="J1" s="67" t="s">
        <v>75</v>
      </c>
      <c r="K1" s="67"/>
      <c r="L1" s="67"/>
      <c r="M1" s="67"/>
      <c r="N1" s="27" t="s">
        <v>128</v>
      </c>
      <c r="O1" s="67" t="s">
        <v>5</v>
      </c>
      <c r="P1" s="67"/>
      <c r="Q1" s="67"/>
      <c r="R1" s="27" t="s">
        <v>129</v>
      </c>
      <c r="S1" s="96" t="s">
        <v>6</v>
      </c>
      <c r="T1" s="97"/>
      <c r="U1" s="97"/>
      <c r="V1" s="98"/>
      <c r="W1" s="28" t="s">
        <v>30</v>
      </c>
      <c r="X1" s="42" t="s">
        <v>130</v>
      </c>
      <c r="Y1" s="102" t="s">
        <v>23</v>
      </c>
      <c r="Z1" s="103"/>
      <c r="AA1" s="68"/>
      <c r="AB1" s="25" t="s">
        <v>131</v>
      </c>
      <c r="AC1" s="70" t="s">
        <v>24</v>
      </c>
      <c r="AD1" s="70"/>
      <c r="AE1" s="70"/>
      <c r="AF1" s="25" t="s">
        <v>132</v>
      </c>
      <c r="AG1" s="93" t="s">
        <v>25</v>
      </c>
      <c r="AH1" s="94"/>
      <c r="AI1" s="94"/>
      <c r="AJ1" s="95"/>
      <c r="AK1" s="70" t="s">
        <v>26</v>
      </c>
      <c r="AL1" s="70"/>
      <c r="AM1" s="70"/>
      <c r="AN1" s="70"/>
      <c r="AO1" s="36" t="s">
        <v>133</v>
      </c>
      <c r="AP1" s="93" t="s">
        <v>27</v>
      </c>
      <c r="AQ1" s="94"/>
      <c r="AR1" s="95"/>
      <c r="AS1" s="25" t="s">
        <v>134</v>
      </c>
      <c r="AT1" s="93" t="s">
        <v>28</v>
      </c>
      <c r="AU1" s="94"/>
      <c r="AV1" s="94"/>
      <c r="AW1" s="95"/>
      <c r="AX1" s="25"/>
      <c r="AY1" s="26" t="s">
        <v>29</v>
      </c>
    </row>
    <row r="2" spans="1:51" ht="12.75">
      <c r="A2" s="80"/>
      <c r="B2" s="78"/>
      <c r="C2" s="78"/>
      <c r="D2" s="78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0"/>
      <c r="B3" s="78"/>
      <c r="C3" s="78"/>
      <c r="D3" s="78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0"/>
      <c r="B4" s="78"/>
      <c r="C4" s="78"/>
      <c r="D4" s="78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0"/>
      <c r="B5" s="78"/>
      <c r="C5" s="78"/>
      <c r="D5" s="78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5" ht="24" customHeight="1">
      <c r="A6" s="80"/>
      <c r="B6" s="73" t="s">
        <v>95</v>
      </c>
      <c r="C6" s="83" t="s">
        <v>96</v>
      </c>
      <c r="D6" s="18" t="s">
        <v>11</v>
      </c>
      <c r="E6" s="10">
        <f>+E8+E10+E12</f>
        <v>6</v>
      </c>
      <c r="F6" s="10">
        <f aca="true" t="shared" si="0" ref="F6:V6">+F8+F10+F12</f>
        <v>6</v>
      </c>
      <c r="G6" s="10">
        <f t="shared" si="0"/>
        <v>6</v>
      </c>
      <c r="H6" s="10">
        <f t="shared" si="0"/>
        <v>6</v>
      </c>
      <c r="I6" s="10">
        <f t="shared" si="0"/>
        <v>6</v>
      </c>
      <c r="J6" s="10">
        <f t="shared" si="0"/>
        <v>6</v>
      </c>
      <c r="K6" s="10">
        <f t="shared" si="0"/>
        <v>6</v>
      </c>
      <c r="L6" s="10">
        <f t="shared" si="0"/>
        <v>6</v>
      </c>
      <c r="M6" s="10">
        <f t="shared" si="0"/>
        <v>6</v>
      </c>
      <c r="N6" s="10">
        <f t="shared" si="0"/>
        <v>6</v>
      </c>
      <c r="O6" s="10">
        <f t="shared" si="0"/>
        <v>6</v>
      </c>
      <c r="P6" s="10">
        <f t="shared" si="0"/>
        <v>6</v>
      </c>
      <c r="Q6" s="10">
        <f t="shared" si="0"/>
        <v>6</v>
      </c>
      <c r="R6" s="10">
        <f t="shared" si="0"/>
        <v>6</v>
      </c>
      <c r="S6" s="10">
        <f t="shared" si="0"/>
        <v>6</v>
      </c>
      <c r="T6" s="10">
        <f t="shared" si="0"/>
        <v>6</v>
      </c>
      <c r="U6" s="10">
        <f t="shared" si="0"/>
        <v>6</v>
      </c>
      <c r="V6" s="10">
        <f t="shared" si="0"/>
        <v>0</v>
      </c>
      <c r="W6" s="30">
        <f>SUM(E6:V6)</f>
        <v>102</v>
      </c>
      <c r="X6" s="16">
        <f aca="true" t="shared" si="1" ref="X6:AW6">+X8+X10+X12</f>
        <v>0</v>
      </c>
      <c r="Y6" s="16">
        <f t="shared" si="1"/>
        <v>4</v>
      </c>
      <c r="Z6" s="16">
        <f t="shared" si="1"/>
        <v>4</v>
      </c>
      <c r="AA6" s="16">
        <f t="shared" si="1"/>
        <v>4</v>
      </c>
      <c r="AB6" s="16">
        <f t="shared" si="1"/>
        <v>4</v>
      </c>
      <c r="AC6" s="16">
        <f t="shared" si="1"/>
        <v>4</v>
      </c>
      <c r="AD6" s="16">
        <f t="shared" si="1"/>
        <v>4</v>
      </c>
      <c r="AE6" s="16">
        <f t="shared" si="1"/>
        <v>4</v>
      </c>
      <c r="AF6" s="16">
        <f t="shared" si="1"/>
        <v>4</v>
      </c>
      <c r="AG6" s="16">
        <f t="shared" si="1"/>
        <v>4</v>
      </c>
      <c r="AH6" s="16">
        <f t="shared" si="1"/>
        <v>4</v>
      </c>
      <c r="AI6" s="16">
        <f t="shared" si="1"/>
        <v>4</v>
      </c>
      <c r="AJ6" s="16">
        <f t="shared" si="1"/>
        <v>4</v>
      </c>
      <c r="AK6" s="16">
        <f t="shared" si="1"/>
        <v>4</v>
      </c>
      <c r="AL6" s="16">
        <f t="shared" si="1"/>
        <v>4</v>
      </c>
      <c r="AM6" s="16">
        <f t="shared" si="1"/>
        <v>4</v>
      </c>
      <c r="AN6" s="16">
        <f t="shared" si="1"/>
        <v>4</v>
      </c>
      <c r="AO6" s="16">
        <f t="shared" si="1"/>
        <v>4</v>
      </c>
      <c r="AP6" s="16">
        <f t="shared" si="1"/>
        <v>4</v>
      </c>
      <c r="AQ6" s="16">
        <f t="shared" si="1"/>
        <v>4</v>
      </c>
      <c r="AR6" s="16">
        <f t="shared" si="1"/>
        <v>4</v>
      </c>
      <c r="AS6" s="16">
        <f t="shared" si="1"/>
        <v>4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0"/>
      <c r="AY6" s="10">
        <f>SUM(X6:AX6)</f>
        <v>84</v>
      </c>
      <c r="AZ6">
        <f>W6+AY6</f>
        <v>186</v>
      </c>
      <c r="BC6">
        <f aca="true" t="shared" si="2" ref="BC6:BC16">AY6+W6</f>
        <v>186</v>
      </c>
    </row>
    <row r="7" spans="1:55" ht="24" customHeight="1">
      <c r="A7" s="80"/>
      <c r="B7" s="73"/>
      <c r="C7" s="84"/>
      <c r="D7" s="18" t="s">
        <v>12</v>
      </c>
      <c r="E7" s="10">
        <f>+E9+E11+E13</f>
        <v>4</v>
      </c>
      <c r="F7" s="10">
        <f aca="true" t="shared" si="3" ref="F7:V7">+F9+F11+F13</f>
        <v>4</v>
      </c>
      <c r="G7" s="10">
        <f t="shared" si="3"/>
        <v>4</v>
      </c>
      <c r="H7" s="10">
        <f t="shared" si="3"/>
        <v>4</v>
      </c>
      <c r="I7" s="10">
        <f t="shared" si="3"/>
        <v>4</v>
      </c>
      <c r="J7" s="10">
        <f t="shared" si="3"/>
        <v>4</v>
      </c>
      <c r="K7" s="10">
        <f t="shared" si="3"/>
        <v>4</v>
      </c>
      <c r="L7" s="10">
        <f t="shared" si="3"/>
        <v>4</v>
      </c>
      <c r="M7" s="10">
        <f t="shared" si="3"/>
        <v>4</v>
      </c>
      <c r="N7" s="10">
        <f t="shared" si="3"/>
        <v>4</v>
      </c>
      <c r="O7" s="10">
        <f t="shared" si="3"/>
        <v>4</v>
      </c>
      <c r="P7" s="10">
        <f t="shared" si="3"/>
        <v>4</v>
      </c>
      <c r="Q7" s="10">
        <f t="shared" si="3"/>
        <v>4</v>
      </c>
      <c r="R7" s="10">
        <f t="shared" si="3"/>
        <v>4</v>
      </c>
      <c r="S7" s="10">
        <f t="shared" si="3"/>
        <v>4</v>
      </c>
      <c r="T7" s="10">
        <f t="shared" si="3"/>
        <v>4</v>
      </c>
      <c r="U7" s="10">
        <f t="shared" si="3"/>
        <v>4</v>
      </c>
      <c r="V7" s="10">
        <f t="shared" si="3"/>
        <v>0</v>
      </c>
      <c r="W7" s="30">
        <f>SUM(E7:V7)</f>
        <v>68</v>
      </c>
      <c r="X7" s="16">
        <f aca="true" t="shared" si="4" ref="X7:AW7">+X9+X11+X13</f>
        <v>0</v>
      </c>
      <c r="Y7" s="16">
        <f t="shared" si="4"/>
        <v>3</v>
      </c>
      <c r="Z7" s="16">
        <f t="shared" si="4"/>
        <v>3</v>
      </c>
      <c r="AA7" s="16">
        <f t="shared" si="4"/>
        <v>3</v>
      </c>
      <c r="AB7" s="16">
        <f t="shared" si="4"/>
        <v>3</v>
      </c>
      <c r="AC7" s="16">
        <f t="shared" si="4"/>
        <v>3</v>
      </c>
      <c r="AD7" s="16">
        <f t="shared" si="4"/>
        <v>3</v>
      </c>
      <c r="AE7" s="16">
        <f t="shared" si="4"/>
        <v>3</v>
      </c>
      <c r="AF7" s="16">
        <f t="shared" si="4"/>
        <v>3</v>
      </c>
      <c r="AG7" s="16">
        <f t="shared" si="4"/>
        <v>3</v>
      </c>
      <c r="AH7" s="16">
        <f t="shared" si="4"/>
        <v>3</v>
      </c>
      <c r="AI7" s="16">
        <f t="shared" si="4"/>
        <v>3</v>
      </c>
      <c r="AJ7" s="16">
        <f t="shared" si="4"/>
        <v>3</v>
      </c>
      <c r="AK7" s="16">
        <f t="shared" si="4"/>
        <v>3</v>
      </c>
      <c r="AL7" s="16">
        <f t="shared" si="4"/>
        <v>3</v>
      </c>
      <c r="AM7" s="16">
        <f t="shared" si="4"/>
        <v>3</v>
      </c>
      <c r="AN7" s="16">
        <f t="shared" si="4"/>
        <v>3</v>
      </c>
      <c r="AO7" s="16">
        <f t="shared" si="4"/>
        <v>3</v>
      </c>
      <c r="AP7" s="16">
        <f t="shared" si="4"/>
        <v>3</v>
      </c>
      <c r="AQ7" s="16">
        <f t="shared" si="4"/>
        <v>3</v>
      </c>
      <c r="AR7" s="16">
        <f t="shared" si="4"/>
        <v>3</v>
      </c>
      <c r="AS7" s="16">
        <f t="shared" si="4"/>
        <v>3</v>
      </c>
      <c r="AT7" s="16">
        <f t="shared" si="4"/>
        <v>0</v>
      </c>
      <c r="AU7" s="16">
        <f t="shared" si="4"/>
        <v>0</v>
      </c>
      <c r="AV7" s="16">
        <f t="shared" si="4"/>
        <v>0</v>
      </c>
      <c r="AW7" s="16">
        <f t="shared" si="4"/>
        <v>0</v>
      </c>
      <c r="AX7" s="10"/>
      <c r="AY7" s="10">
        <f>SUM(X7:AX7)</f>
        <v>63</v>
      </c>
      <c r="AZ7">
        <f aca="true" t="shared" si="5" ref="AZ7:AZ56">W7+AY7</f>
        <v>131</v>
      </c>
      <c r="BC7">
        <f t="shared" si="2"/>
        <v>131</v>
      </c>
    </row>
    <row r="8" spans="1:55" ht="12.75">
      <c r="A8" s="80"/>
      <c r="B8" s="71" t="s">
        <v>99</v>
      </c>
      <c r="C8" s="72" t="s">
        <v>53</v>
      </c>
      <c r="D8" s="19" t="s">
        <v>11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/>
      <c r="W8" s="31">
        <f aca="true" t="shared" si="6" ref="W8:W13">SUM(E8:V8)</f>
        <v>34</v>
      </c>
      <c r="X8" s="5"/>
      <c r="Y8" s="5">
        <v>2</v>
      </c>
      <c r="Z8" s="5">
        <v>2</v>
      </c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3"/>
      <c r="AU8" s="3"/>
      <c r="AV8" s="3">
        <v>0</v>
      </c>
      <c r="AW8" s="3">
        <v>0</v>
      </c>
      <c r="AX8" s="3"/>
      <c r="AY8" s="6">
        <f aca="true" t="shared" si="7" ref="AY8:AY13">SUM(X8:AW8)</f>
        <v>42</v>
      </c>
      <c r="AZ8">
        <f t="shared" si="5"/>
        <v>76</v>
      </c>
      <c r="BC8">
        <f t="shared" si="2"/>
        <v>76</v>
      </c>
    </row>
    <row r="9" spans="1:55" ht="12.75">
      <c r="A9" s="80"/>
      <c r="B9" s="71"/>
      <c r="C9" s="72"/>
      <c r="D9" s="19" t="s">
        <v>12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1">
        <f t="shared" si="6"/>
        <v>17</v>
      </c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3"/>
      <c r="AU9" s="3"/>
      <c r="AV9" s="3">
        <v>0</v>
      </c>
      <c r="AW9" s="3">
        <v>0</v>
      </c>
      <c r="AX9" s="3"/>
      <c r="AY9" s="6">
        <f t="shared" si="7"/>
        <v>21</v>
      </c>
      <c r="AZ9">
        <f t="shared" si="5"/>
        <v>38</v>
      </c>
      <c r="BA9">
        <v>39</v>
      </c>
      <c r="BB9">
        <f>BA9-AZ9</f>
        <v>1</v>
      </c>
      <c r="BC9">
        <f t="shared" si="2"/>
        <v>38</v>
      </c>
    </row>
    <row r="10" spans="1:55" ht="12.75">
      <c r="A10" s="80"/>
      <c r="B10" s="71" t="s">
        <v>100</v>
      </c>
      <c r="C10" s="72" t="s">
        <v>33</v>
      </c>
      <c r="D10" s="19" t="s">
        <v>11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/>
      <c r="W10" s="31">
        <f t="shared" si="6"/>
        <v>34</v>
      </c>
      <c r="X10" s="5"/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5">
        <v>2</v>
      </c>
      <c r="AT10" s="3"/>
      <c r="AU10" s="3"/>
      <c r="AV10" s="3">
        <v>0</v>
      </c>
      <c r="AW10" s="3">
        <v>0</v>
      </c>
      <c r="AX10" s="3"/>
      <c r="AY10" s="6">
        <f t="shared" si="7"/>
        <v>42</v>
      </c>
      <c r="AZ10">
        <f t="shared" si="5"/>
        <v>76</v>
      </c>
      <c r="BC10">
        <f t="shared" si="2"/>
        <v>76</v>
      </c>
    </row>
    <row r="11" spans="1:55" ht="12.75">
      <c r="A11" s="80"/>
      <c r="B11" s="71"/>
      <c r="C11" s="72"/>
      <c r="D11" s="19" t="s">
        <v>12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/>
      <c r="W11" s="31">
        <f t="shared" si="6"/>
        <v>34</v>
      </c>
      <c r="X11" s="4"/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3"/>
      <c r="AU11" s="3"/>
      <c r="AV11" s="3">
        <v>0</v>
      </c>
      <c r="AW11" s="3">
        <v>0</v>
      </c>
      <c r="AX11" s="3"/>
      <c r="AY11" s="6">
        <f t="shared" si="7"/>
        <v>42</v>
      </c>
      <c r="AZ11">
        <f t="shared" si="5"/>
        <v>76</v>
      </c>
      <c r="BA11">
        <v>59</v>
      </c>
      <c r="BB11">
        <f>BA11-AZ11</f>
        <v>-17</v>
      </c>
      <c r="BC11">
        <f t="shared" si="2"/>
        <v>76</v>
      </c>
    </row>
    <row r="12" spans="1:256" ht="12.75">
      <c r="A12" s="80"/>
      <c r="B12" s="71" t="s">
        <v>136</v>
      </c>
      <c r="C12" s="72" t="s">
        <v>135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/>
      <c r="W12" s="31">
        <f t="shared" si="6"/>
        <v>34</v>
      </c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>
        <v>0</v>
      </c>
      <c r="AW12" s="3">
        <v>0</v>
      </c>
      <c r="AX12" s="3"/>
      <c r="AY12" s="6">
        <f t="shared" si="7"/>
        <v>0</v>
      </c>
      <c r="AZ12">
        <f t="shared" si="5"/>
        <v>34</v>
      </c>
      <c r="BC12">
        <f t="shared" si="2"/>
        <v>34</v>
      </c>
      <c r="IV12">
        <f>SUM(AZ12:IU12)</f>
        <v>68</v>
      </c>
    </row>
    <row r="13" spans="1:256" ht="12.75">
      <c r="A13" s="80"/>
      <c r="B13" s="71"/>
      <c r="C13" s="72"/>
      <c r="D13" s="19" t="s">
        <v>12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1">
        <f t="shared" si="6"/>
        <v>17</v>
      </c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>
        <v>0</v>
      </c>
      <c r="AW13" s="3">
        <v>0</v>
      </c>
      <c r="AX13" s="3"/>
      <c r="AY13" s="6">
        <f t="shared" si="7"/>
        <v>0</v>
      </c>
      <c r="AZ13">
        <f t="shared" si="5"/>
        <v>17</v>
      </c>
      <c r="BA13">
        <v>59</v>
      </c>
      <c r="BB13">
        <f>BA13-AZ13</f>
        <v>42</v>
      </c>
      <c r="BC13">
        <f t="shared" si="2"/>
        <v>17</v>
      </c>
      <c r="IV13">
        <f>SUM(AZ13:IU13)</f>
        <v>135</v>
      </c>
    </row>
    <row r="14" spans="1:55" ht="12.75" customHeight="1">
      <c r="A14" s="80"/>
      <c r="B14" s="73" t="s">
        <v>9</v>
      </c>
      <c r="C14" s="74" t="s">
        <v>10</v>
      </c>
      <c r="D14" s="18" t="s">
        <v>11</v>
      </c>
      <c r="E14" s="10">
        <f>E16+E18+E20+E22+E24+E26</f>
        <v>12</v>
      </c>
      <c r="F14" s="10">
        <f aca="true" t="shared" si="8" ref="F14:V14">F16+F18+F20+F22+F24+F26</f>
        <v>12</v>
      </c>
      <c r="G14" s="10">
        <f t="shared" si="8"/>
        <v>12</v>
      </c>
      <c r="H14" s="10">
        <f t="shared" si="8"/>
        <v>12</v>
      </c>
      <c r="I14" s="10">
        <f t="shared" si="8"/>
        <v>12</v>
      </c>
      <c r="J14" s="10">
        <f t="shared" si="8"/>
        <v>12</v>
      </c>
      <c r="K14" s="10">
        <f t="shared" si="8"/>
        <v>12</v>
      </c>
      <c r="L14" s="10">
        <f t="shared" si="8"/>
        <v>12</v>
      </c>
      <c r="M14" s="10">
        <f t="shared" si="8"/>
        <v>12</v>
      </c>
      <c r="N14" s="10">
        <f t="shared" si="8"/>
        <v>12</v>
      </c>
      <c r="O14" s="10">
        <f t="shared" si="8"/>
        <v>12</v>
      </c>
      <c r="P14" s="10">
        <f t="shared" si="8"/>
        <v>12</v>
      </c>
      <c r="Q14" s="10">
        <f t="shared" si="8"/>
        <v>12</v>
      </c>
      <c r="R14" s="10">
        <f t="shared" si="8"/>
        <v>12</v>
      </c>
      <c r="S14" s="10">
        <f t="shared" si="8"/>
        <v>12</v>
      </c>
      <c r="T14" s="10">
        <f t="shared" si="8"/>
        <v>12</v>
      </c>
      <c r="U14" s="10">
        <f t="shared" si="8"/>
        <v>12</v>
      </c>
      <c r="V14" s="10">
        <f t="shared" si="8"/>
        <v>0</v>
      </c>
      <c r="W14" s="10">
        <f>SUM(E14:V14)</f>
        <v>204</v>
      </c>
      <c r="X14" s="16">
        <f aca="true" t="shared" si="9" ref="X14:AW14">X16+X18+X20+X22+X24+X26</f>
        <v>0</v>
      </c>
      <c r="Y14" s="10">
        <f t="shared" si="9"/>
        <v>8</v>
      </c>
      <c r="Z14" s="10">
        <f t="shared" si="9"/>
        <v>8</v>
      </c>
      <c r="AA14" s="10">
        <f t="shared" si="9"/>
        <v>8</v>
      </c>
      <c r="AB14" s="10">
        <f t="shared" si="9"/>
        <v>8</v>
      </c>
      <c r="AC14" s="10">
        <f t="shared" si="9"/>
        <v>8</v>
      </c>
      <c r="AD14" s="10">
        <f t="shared" si="9"/>
        <v>8</v>
      </c>
      <c r="AE14" s="10">
        <f t="shared" si="9"/>
        <v>8</v>
      </c>
      <c r="AF14" s="10">
        <f t="shared" si="9"/>
        <v>8</v>
      </c>
      <c r="AG14" s="10">
        <f t="shared" si="9"/>
        <v>8</v>
      </c>
      <c r="AH14" s="10">
        <f t="shared" si="9"/>
        <v>8</v>
      </c>
      <c r="AI14" s="10">
        <f t="shared" si="9"/>
        <v>8</v>
      </c>
      <c r="AJ14" s="10">
        <f t="shared" si="9"/>
        <v>8</v>
      </c>
      <c r="AK14" s="10">
        <f t="shared" si="9"/>
        <v>8</v>
      </c>
      <c r="AL14" s="10">
        <f t="shared" si="9"/>
        <v>8</v>
      </c>
      <c r="AM14" s="10">
        <f t="shared" si="9"/>
        <v>8</v>
      </c>
      <c r="AN14" s="10">
        <f t="shared" si="9"/>
        <v>8</v>
      </c>
      <c r="AO14" s="10">
        <f t="shared" si="9"/>
        <v>8</v>
      </c>
      <c r="AP14" s="10">
        <f t="shared" si="9"/>
        <v>8</v>
      </c>
      <c r="AQ14" s="10">
        <f t="shared" si="9"/>
        <v>8</v>
      </c>
      <c r="AR14" s="10">
        <f t="shared" si="9"/>
        <v>8</v>
      </c>
      <c r="AS14" s="10">
        <f t="shared" si="9"/>
        <v>8</v>
      </c>
      <c r="AT14" s="10">
        <f t="shared" si="9"/>
        <v>0</v>
      </c>
      <c r="AU14" s="10">
        <f t="shared" si="9"/>
        <v>0</v>
      </c>
      <c r="AV14" s="10">
        <f t="shared" si="9"/>
        <v>0</v>
      </c>
      <c r="AW14" s="10">
        <f t="shared" si="9"/>
        <v>0</v>
      </c>
      <c r="AX14" s="10"/>
      <c r="AY14" s="10">
        <f>SUM(X14:AW14)</f>
        <v>168</v>
      </c>
      <c r="AZ14">
        <f t="shared" si="5"/>
        <v>372</v>
      </c>
      <c r="BA14" s="12"/>
      <c r="BC14">
        <f t="shared" si="2"/>
        <v>372</v>
      </c>
    </row>
    <row r="15" spans="1:55" ht="12.75">
      <c r="A15" s="80"/>
      <c r="B15" s="73"/>
      <c r="C15" s="74"/>
      <c r="D15" s="18" t="s">
        <v>12</v>
      </c>
      <c r="E15" s="10">
        <f>E17+E19+E21+E23+E25+E27</f>
        <v>6</v>
      </c>
      <c r="F15" s="10">
        <f aca="true" t="shared" si="10" ref="F15:V15">F17+F19+F21+F23+F25+F27</f>
        <v>5</v>
      </c>
      <c r="G15" s="10">
        <f t="shared" si="10"/>
        <v>7</v>
      </c>
      <c r="H15" s="10">
        <f t="shared" si="10"/>
        <v>5</v>
      </c>
      <c r="I15" s="10">
        <f t="shared" si="10"/>
        <v>7</v>
      </c>
      <c r="J15" s="10">
        <f t="shared" si="10"/>
        <v>5</v>
      </c>
      <c r="K15" s="10">
        <f t="shared" si="10"/>
        <v>7</v>
      </c>
      <c r="L15" s="10">
        <f t="shared" si="10"/>
        <v>5</v>
      </c>
      <c r="M15" s="10">
        <f t="shared" si="10"/>
        <v>7</v>
      </c>
      <c r="N15" s="10">
        <f t="shared" si="10"/>
        <v>5</v>
      </c>
      <c r="O15" s="10">
        <f t="shared" si="10"/>
        <v>7</v>
      </c>
      <c r="P15" s="10">
        <f t="shared" si="10"/>
        <v>5</v>
      </c>
      <c r="Q15" s="10">
        <f t="shared" si="10"/>
        <v>7</v>
      </c>
      <c r="R15" s="10">
        <f t="shared" si="10"/>
        <v>5</v>
      </c>
      <c r="S15" s="10">
        <f t="shared" si="10"/>
        <v>7</v>
      </c>
      <c r="T15" s="10">
        <f t="shared" si="10"/>
        <v>6</v>
      </c>
      <c r="U15" s="10">
        <f t="shared" si="10"/>
        <v>7</v>
      </c>
      <c r="V15" s="10">
        <f t="shared" si="10"/>
        <v>0</v>
      </c>
      <c r="W15" s="10">
        <f>SUM(E15:V15)</f>
        <v>103</v>
      </c>
      <c r="X15" s="16">
        <f aca="true" t="shared" si="11" ref="X15:AW15">X17+X19+X21+X23+X25+X27</f>
        <v>0</v>
      </c>
      <c r="Y15" s="10">
        <f t="shared" si="11"/>
        <v>4</v>
      </c>
      <c r="Z15" s="10">
        <f t="shared" si="11"/>
        <v>4</v>
      </c>
      <c r="AA15" s="10">
        <f t="shared" si="11"/>
        <v>4</v>
      </c>
      <c r="AB15" s="10">
        <f t="shared" si="11"/>
        <v>4</v>
      </c>
      <c r="AC15" s="10">
        <f t="shared" si="11"/>
        <v>4</v>
      </c>
      <c r="AD15" s="10">
        <f t="shared" si="11"/>
        <v>4</v>
      </c>
      <c r="AE15" s="10">
        <f t="shared" si="11"/>
        <v>4</v>
      </c>
      <c r="AF15" s="10">
        <f t="shared" si="11"/>
        <v>4</v>
      </c>
      <c r="AG15" s="10">
        <f t="shared" si="11"/>
        <v>4</v>
      </c>
      <c r="AH15" s="10">
        <f t="shared" si="11"/>
        <v>4</v>
      </c>
      <c r="AI15" s="10">
        <f t="shared" si="11"/>
        <v>4</v>
      </c>
      <c r="AJ15" s="10">
        <f t="shared" si="11"/>
        <v>5</v>
      </c>
      <c r="AK15" s="10">
        <f t="shared" si="11"/>
        <v>4</v>
      </c>
      <c r="AL15" s="10">
        <f t="shared" si="11"/>
        <v>4</v>
      </c>
      <c r="AM15" s="10">
        <f t="shared" si="11"/>
        <v>4</v>
      </c>
      <c r="AN15" s="10">
        <f t="shared" si="11"/>
        <v>4</v>
      </c>
      <c r="AO15" s="10">
        <f t="shared" si="11"/>
        <v>4</v>
      </c>
      <c r="AP15" s="10">
        <f t="shared" si="11"/>
        <v>4</v>
      </c>
      <c r="AQ15" s="10">
        <f t="shared" si="11"/>
        <v>4</v>
      </c>
      <c r="AR15" s="10">
        <f t="shared" si="11"/>
        <v>4</v>
      </c>
      <c r="AS15" s="10">
        <f t="shared" si="11"/>
        <v>4</v>
      </c>
      <c r="AT15" s="10">
        <f t="shared" si="11"/>
        <v>0</v>
      </c>
      <c r="AU15" s="10">
        <f t="shared" si="11"/>
        <v>0</v>
      </c>
      <c r="AV15" s="10">
        <f t="shared" si="11"/>
        <v>0</v>
      </c>
      <c r="AW15" s="10">
        <f t="shared" si="11"/>
        <v>0</v>
      </c>
      <c r="AX15" s="10"/>
      <c r="AY15" s="10">
        <f>SUM(X15:AW15)</f>
        <v>85</v>
      </c>
      <c r="AZ15">
        <f t="shared" si="5"/>
        <v>188</v>
      </c>
      <c r="BA15" s="12"/>
      <c r="BC15">
        <f t="shared" si="2"/>
        <v>188</v>
      </c>
    </row>
    <row r="16" spans="1:55" ht="18.75" customHeight="1">
      <c r="A16" s="80"/>
      <c r="B16" s="71" t="s">
        <v>13</v>
      </c>
      <c r="C16" s="72" t="s">
        <v>137</v>
      </c>
      <c r="D16" s="19" t="s">
        <v>11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/>
      <c r="W16" s="31">
        <f aca="true" t="shared" si="12" ref="W16:W27">SUM(E16:V16)</f>
        <v>34</v>
      </c>
      <c r="X16" s="5"/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/>
      <c r="AU16" s="3"/>
      <c r="AV16" s="3">
        <v>0</v>
      </c>
      <c r="AW16" s="3">
        <v>0</v>
      </c>
      <c r="AX16" s="3"/>
      <c r="AY16" s="6">
        <f>SUM(X16:AW16)</f>
        <v>42</v>
      </c>
      <c r="AZ16">
        <f t="shared" si="5"/>
        <v>76</v>
      </c>
      <c r="BC16">
        <f t="shared" si="2"/>
        <v>76</v>
      </c>
    </row>
    <row r="17" spans="1:55" ht="18.75" customHeight="1">
      <c r="A17" s="80"/>
      <c r="B17" s="71"/>
      <c r="C17" s="72"/>
      <c r="D17" s="19" t="s">
        <v>12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/>
      <c r="W17" s="31">
        <f t="shared" si="12"/>
        <v>17</v>
      </c>
      <c r="X17" s="5"/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/>
      <c r="AU17" s="3"/>
      <c r="AV17" s="3">
        <v>0</v>
      </c>
      <c r="AW17" s="3">
        <v>0</v>
      </c>
      <c r="AX17" s="3"/>
      <c r="AY17" s="6">
        <f aca="true" t="shared" si="13" ref="AY17:AY27">SUM(X17:AW17)</f>
        <v>21</v>
      </c>
      <c r="AZ17" s="35">
        <f t="shared" si="5"/>
        <v>38</v>
      </c>
      <c r="BA17">
        <v>145</v>
      </c>
      <c r="BB17">
        <f>BA17-AZ17</f>
        <v>107</v>
      </c>
      <c r="BC17">
        <f>AY17+W17</f>
        <v>38</v>
      </c>
    </row>
    <row r="18" spans="1:55" ht="12.75">
      <c r="A18" s="80"/>
      <c r="B18" s="71" t="s">
        <v>16</v>
      </c>
      <c r="C18" s="72" t="s">
        <v>138</v>
      </c>
      <c r="D18" s="19" t="s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1">
        <f t="shared" si="12"/>
        <v>0</v>
      </c>
      <c r="X18" s="5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/>
      <c r="AU18" s="3"/>
      <c r="AV18" s="3">
        <v>0</v>
      </c>
      <c r="AW18" s="3">
        <v>0</v>
      </c>
      <c r="AX18" s="3"/>
      <c r="AY18" s="6">
        <f t="shared" si="13"/>
        <v>42</v>
      </c>
      <c r="AZ18">
        <f t="shared" si="5"/>
        <v>42</v>
      </c>
      <c r="BC18">
        <f aca="true" t="shared" si="14" ref="BC18:BC56">AY18+W18</f>
        <v>42</v>
      </c>
    </row>
    <row r="19" spans="1:55" ht="12.75">
      <c r="A19" s="80"/>
      <c r="B19" s="71"/>
      <c r="C19" s="72"/>
      <c r="D19" s="19" t="s">
        <v>12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1">
        <f t="shared" si="12"/>
        <v>0</v>
      </c>
      <c r="X19" s="5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/>
      <c r="AU19" s="3"/>
      <c r="AV19" s="3">
        <v>0</v>
      </c>
      <c r="AW19" s="3">
        <v>0</v>
      </c>
      <c r="AX19" s="3"/>
      <c r="AY19" s="6">
        <f t="shared" si="13"/>
        <v>21</v>
      </c>
      <c r="AZ19" s="35">
        <f t="shared" si="5"/>
        <v>21</v>
      </c>
      <c r="BA19">
        <v>48</v>
      </c>
      <c r="BB19">
        <f>BA19-AZ19</f>
        <v>27</v>
      </c>
      <c r="BC19">
        <f t="shared" si="14"/>
        <v>21</v>
      </c>
    </row>
    <row r="20" spans="1:55" ht="19.5" customHeight="1">
      <c r="A20" s="80"/>
      <c r="B20" s="71" t="s">
        <v>36</v>
      </c>
      <c r="C20" s="72" t="s">
        <v>139</v>
      </c>
      <c r="D20" s="19" t="s">
        <v>11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/>
      <c r="W20" s="31">
        <f t="shared" si="12"/>
        <v>34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t="shared" si="13"/>
        <v>0</v>
      </c>
      <c r="AZ20">
        <f t="shared" si="5"/>
        <v>34</v>
      </c>
      <c r="BC20">
        <f t="shared" si="14"/>
        <v>34</v>
      </c>
    </row>
    <row r="21" spans="1:55" ht="19.5" customHeight="1">
      <c r="A21" s="80"/>
      <c r="B21" s="71"/>
      <c r="C21" s="72"/>
      <c r="D21" s="19" t="s">
        <v>12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/>
      <c r="W21" s="31">
        <f t="shared" si="12"/>
        <v>17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13"/>
        <v>0</v>
      </c>
      <c r="AZ21">
        <f t="shared" si="5"/>
        <v>17</v>
      </c>
      <c r="BA21">
        <v>83</v>
      </c>
      <c r="BB21">
        <f>BA21-AZ21</f>
        <v>66</v>
      </c>
      <c r="BC21">
        <f t="shared" si="14"/>
        <v>17</v>
      </c>
    </row>
    <row r="22" spans="1:56" ht="12.75">
      <c r="A22" s="80"/>
      <c r="B22" s="71" t="s">
        <v>52</v>
      </c>
      <c r="C22" s="72" t="s">
        <v>108</v>
      </c>
      <c r="D22" s="19" t="s">
        <v>11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/>
      <c r="W22" s="31">
        <f t="shared" si="12"/>
        <v>51</v>
      </c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>
        <v>0</v>
      </c>
      <c r="AX22" s="3"/>
      <c r="AY22" s="6">
        <f t="shared" si="13"/>
        <v>0</v>
      </c>
      <c r="AZ22">
        <f t="shared" si="5"/>
        <v>51</v>
      </c>
      <c r="BC22">
        <f t="shared" si="14"/>
        <v>51</v>
      </c>
      <c r="BD22">
        <f>BC22+'2 курс'!BC38</f>
        <v>120</v>
      </c>
    </row>
    <row r="23" spans="1:56" ht="12.75">
      <c r="A23" s="80"/>
      <c r="B23" s="71"/>
      <c r="C23" s="72"/>
      <c r="D23" s="19" t="s">
        <v>12</v>
      </c>
      <c r="E23" s="3">
        <v>2</v>
      </c>
      <c r="F23" s="3">
        <v>1</v>
      </c>
      <c r="G23" s="3">
        <v>2</v>
      </c>
      <c r="H23" s="3">
        <v>1</v>
      </c>
      <c r="I23" s="3">
        <v>2</v>
      </c>
      <c r="J23" s="3">
        <v>1</v>
      </c>
      <c r="K23" s="3">
        <v>2</v>
      </c>
      <c r="L23" s="3">
        <v>1</v>
      </c>
      <c r="M23" s="3">
        <v>2</v>
      </c>
      <c r="N23" s="3">
        <v>1</v>
      </c>
      <c r="O23" s="3">
        <v>2</v>
      </c>
      <c r="P23" s="3">
        <v>1</v>
      </c>
      <c r="Q23" s="3">
        <v>2</v>
      </c>
      <c r="R23" s="3">
        <v>1</v>
      </c>
      <c r="S23" s="3">
        <v>2</v>
      </c>
      <c r="T23" s="3">
        <v>2</v>
      </c>
      <c r="U23" s="3">
        <v>2</v>
      </c>
      <c r="V23" s="3"/>
      <c r="W23" s="31">
        <f t="shared" si="12"/>
        <v>27</v>
      </c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>
        <v>0</v>
      </c>
      <c r="AX23" s="3"/>
      <c r="AY23" s="6">
        <f t="shared" si="13"/>
        <v>0</v>
      </c>
      <c r="AZ23" s="35">
        <f t="shared" si="5"/>
        <v>27</v>
      </c>
      <c r="BA23">
        <v>48</v>
      </c>
      <c r="BB23">
        <f>BA23-AZ23</f>
        <v>21</v>
      </c>
      <c r="BC23">
        <f t="shared" si="14"/>
        <v>27</v>
      </c>
      <c r="BD23">
        <f>BC23+'2 курс'!BC39</f>
        <v>60</v>
      </c>
    </row>
    <row r="24" spans="1:55" ht="12.75">
      <c r="A24" s="80"/>
      <c r="B24" s="71" t="s">
        <v>140</v>
      </c>
      <c r="C24" s="72" t="s">
        <v>109</v>
      </c>
      <c r="D24" s="19" t="s">
        <v>11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/>
      <c r="W24" s="31">
        <f t="shared" si="12"/>
        <v>34</v>
      </c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>
        <v>0</v>
      </c>
      <c r="AW24" s="3">
        <v>0</v>
      </c>
      <c r="AX24" s="3"/>
      <c r="AY24" s="6">
        <f t="shared" si="13"/>
        <v>0</v>
      </c>
      <c r="AZ24">
        <f t="shared" si="5"/>
        <v>34</v>
      </c>
      <c r="BC24">
        <f t="shared" si="14"/>
        <v>34</v>
      </c>
    </row>
    <row r="25" spans="1:55" ht="12.75">
      <c r="A25" s="80"/>
      <c r="B25" s="71"/>
      <c r="C25" s="72"/>
      <c r="D25" s="19" t="s">
        <v>12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/>
      <c r="W25" s="31">
        <f t="shared" si="12"/>
        <v>17</v>
      </c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t="shared" si="13"/>
        <v>0</v>
      </c>
      <c r="AZ25">
        <f t="shared" si="5"/>
        <v>17</v>
      </c>
      <c r="BA25">
        <v>83</v>
      </c>
      <c r="BB25">
        <f>BA25-AZ25</f>
        <v>66</v>
      </c>
      <c r="BC25">
        <f t="shared" si="14"/>
        <v>17</v>
      </c>
    </row>
    <row r="26" spans="1:55" ht="12.75">
      <c r="A26" s="80"/>
      <c r="B26" s="71" t="s">
        <v>141</v>
      </c>
      <c r="C26" s="72" t="s">
        <v>142</v>
      </c>
      <c r="D26" s="19" t="s">
        <v>11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/>
      <c r="W26" s="31">
        <f t="shared" si="12"/>
        <v>51</v>
      </c>
      <c r="X26" s="5"/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/>
      <c r="AU26" s="3"/>
      <c r="AV26" s="3">
        <v>0</v>
      </c>
      <c r="AW26" s="3">
        <v>0</v>
      </c>
      <c r="AX26" s="3"/>
      <c r="AY26" s="6">
        <f t="shared" si="13"/>
        <v>84</v>
      </c>
      <c r="AZ26">
        <f t="shared" si="5"/>
        <v>135</v>
      </c>
      <c r="BC26">
        <f t="shared" si="14"/>
        <v>135</v>
      </c>
    </row>
    <row r="27" spans="1:55" ht="12.75">
      <c r="A27" s="80"/>
      <c r="B27" s="71"/>
      <c r="C27" s="72"/>
      <c r="D27" s="19" t="s">
        <v>12</v>
      </c>
      <c r="E27" s="3">
        <v>1</v>
      </c>
      <c r="F27" s="3">
        <v>1</v>
      </c>
      <c r="G27" s="3">
        <v>2</v>
      </c>
      <c r="H27" s="3">
        <v>1</v>
      </c>
      <c r="I27" s="3">
        <v>2</v>
      </c>
      <c r="J27" s="3">
        <v>1</v>
      </c>
      <c r="K27" s="3">
        <v>2</v>
      </c>
      <c r="L27" s="3">
        <v>1</v>
      </c>
      <c r="M27" s="3">
        <v>2</v>
      </c>
      <c r="N27" s="3">
        <v>1</v>
      </c>
      <c r="O27" s="3">
        <v>2</v>
      </c>
      <c r="P27" s="3">
        <v>1</v>
      </c>
      <c r="Q27" s="3">
        <v>2</v>
      </c>
      <c r="R27" s="3">
        <v>1</v>
      </c>
      <c r="S27" s="3">
        <v>2</v>
      </c>
      <c r="T27" s="3">
        <v>1</v>
      </c>
      <c r="U27" s="3">
        <v>2</v>
      </c>
      <c r="V27" s="3"/>
      <c r="W27" s="31">
        <f t="shared" si="12"/>
        <v>25</v>
      </c>
      <c r="X27" s="5"/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2</v>
      </c>
      <c r="AG27" s="3">
        <v>2</v>
      </c>
      <c r="AH27" s="3">
        <v>2</v>
      </c>
      <c r="AI27" s="3">
        <v>2</v>
      </c>
      <c r="AJ27" s="3">
        <v>3</v>
      </c>
      <c r="AK27" s="3">
        <v>2</v>
      </c>
      <c r="AL27" s="3">
        <v>2</v>
      </c>
      <c r="AM27" s="3">
        <v>2</v>
      </c>
      <c r="AN27" s="3">
        <v>2</v>
      </c>
      <c r="AO27" s="3">
        <v>2</v>
      </c>
      <c r="AP27" s="3">
        <v>2</v>
      </c>
      <c r="AQ27" s="3">
        <v>2</v>
      </c>
      <c r="AR27" s="3">
        <v>2</v>
      </c>
      <c r="AS27" s="3">
        <v>2</v>
      </c>
      <c r="AT27" s="3"/>
      <c r="AU27" s="3"/>
      <c r="AV27" s="3">
        <v>0</v>
      </c>
      <c r="AW27" s="3">
        <v>0</v>
      </c>
      <c r="AX27" s="3"/>
      <c r="AY27" s="6">
        <f t="shared" si="13"/>
        <v>43</v>
      </c>
      <c r="AZ27" s="35">
        <f t="shared" si="5"/>
        <v>68</v>
      </c>
      <c r="BA27">
        <v>48</v>
      </c>
      <c r="BB27">
        <f>BA27-AZ27</f>
        <v>-20</v>
      </c>
      <c r="BC27">
        <f t="shared" si="14"/>
        <v>68</v>
      </c>
    </row>
    <row r="28" spans="1:55" ht="12.75" customHeight="1">
      <c r="A28" s="80"/>
      <c r="B28" s="73" t="s">
        <v>17</v>
      </c>
      <c r="C28" s="74" t="s">
        <v>18</v>
      </c>
      <c r="D28" s="18" t="s">
        <v>11</v>
      </c>
      <c r="E28" s="10">
        <f>E30+E38+E44+E48</f>
        <v>18</v>
      </c>
      <c r="F28" s="10">
        <f aca="true" t="shared" si="15" ref="F28:V28">F30+F38+F44+F48</f>
        <v>18</v>
      </c>
      <c r="G28" s="10">
        <f t="shared" si="15"/>
        <v>18</v>
      </c>
      <c r="H28" s="10">
        <f t="shared" si="15"/>
        <v>18</v>
      </c>
      <c r="I28" s="10">
        <f t="shared" si="15"/>
        <v>18</v>
      </c>
      <c r="J28" s="10">
        <f t="shared" si="15"/>
        <v>18</v>
      </c>
      <c r="K28" s="10">
        <f t="shared" si="15"/>
        <v>18</v>
      </c>
      <c r="L28" s="10">
        <f t="shared" si="15"/>
        <v>18</v>
      </c>
      <c r="M28" s="10">
        <f t="shared" si="15"/>
        <v>18</v>
      </c>
      <c r="N28" s="10">
        <f t="shared" si="15"/>
        <v>18</v>
      </c>
      <c r="O28" s="10">
        <f t="shared" si="15"/>
        <v>18</v>
      </c>
      <c r="P28" s="10">
        <f t="shared" si="15"/>
        <v>18</v>
      </c>
      <c r="Q28" s="10">
        <f t="shared" si="15"/>
        <v>18</v>
      </c>
      <c r="R28" s="10">
        <f t="shared" si="15"/>
        <v>18</v>
      </c>
      <c r="S28" s="10">
        <f t="shared" si="15"/>
        <v>18</v>
      </c>
      <c r="T28" s="10">
        <f t="shared" si="15"/>
        <v>18</v>
      </c>
      <c r="U28" s="10">
        <f t="shared" si="15"/>
        <v>18</v>
      </c>
      <c r="V28" s="10">
        <f t="shared" si="15"/>
        <v>0</v>
      </c>
      <c r="W28" s="10">
        <f aca="true" t="shared" si="16" ref="W28:W55">SUM(E28:V28)</f>
        <v>306</v>
      </c>
      <c r="X28" s="16">
        <f aca="true" t="shared" si="17" ref="X28:AW28">X30+X38+X44+X48</f>
        <v>0</v>
      </c>
      <c r="Y28" s="10">
        <f t="shared" si="17"/>
        <v>24</v>
      </c>
      <c r="Z28" s="10">
        <f t="shared" si="17"/>
        <v>24</v>
      </c>
      <c r="AA28" s="10">
        <f t="shared" si="17"/>
        <v>24</v>
      </c>
      <c r="AB28" s="10">
        <f t="shared" si="17"/>
        <v>24</v>
      </c>
      <c r="AC28" s="10">
        <f t="shared" si="17"/>
        <v>24</v>
      </c>
      <c r="AD28" s="10">
        <f t="shared" si="17"/>
        <v>24</v>
      </c>
      <c r="AE28" s="10">
        <f t="shared" si="17"/>
        <v>24</v>
      </c>
      <c r="AF28" s="10">
        <f t="shared" si="17"/>
        <v>24</v>
      </c>
      <c r="AG28" s="10">
        <f t="shared" si="17"/>
        <v>24</v>
      </c>
      <c r="AH28" s="10">
        <f t="shared" si="17"/>
        <v>24</v>
      </c>
      <c r="AI28" s="10">
        <f t="shared" si="17"/>
        <v>24</v>
      </c>
      <c r="AJ28" s="10">
        <f t="shared" si="17"/>
        <v>24</v>
      </c>
      <c r="AK28" s="10">
        <f t="shared" si="17"/>
        <v>24</v>
      </c>
      <c r="AL28" s="10">
        <f t="shared" si="17"/>
        <v>24</v>
      </c>
      <c r="AM28" s="10">
        <f t="shared" si="17"/>
        <v>24</v>
      </c>
      <c r="AN28" s="10">
        <f t="shared" si="17"/>
        <v>24</v>
      </c>
      <c r="AO28" s="10">
        <f t="shared" si="17"/>
        <v>24</v>
      </c>
      <c r="AP28" s="10">
        <f t="shared" si="17"/>
        <v>24</v>
      </c>
      <c r="AQ28" s="10">
        <f t="shared" si="17"/>
        <v>24</v>
      </c>
      <c r="AR28" s="10">
        <f t="shared" si="17"/>
        <v>24</v>
      </c>
      <c r="AS28" s="10">
        <f t="shared" si="17"/>
        <v>24</v>
      </c>
      <c r="AT28" s="10">
        <f t="shared" si="17"/>
        <v>36</v>
      </c>
      <c r="AU28" s="10">
        <f t="shared" si="17"/>
        <v>36</v>
      </c>
      <c r="AV28" s="10">
        <f t="shared" si="17"/>
        <v>0</v>
      </c>
      <c r="AW28" s="10">
        <f t="shared" si="17"/>
        <v>0</v>
      </c>
      <c r="AX28" s="10"/>
      <c r="AY28" s="10">
        <f aca="true" t="shared" si="18" ref="AY28:AY55">SUM(X28:AW28)</f>
        <v>576</v>
      </c>
      <c r="AZ28">
        <f t="shared" si="5"/>
        <v>882</v>
      </c>
      <c r="BA28" s="12"/>
      <c r="BC28">
        <f t="shared" si="14"/>
        <v>882</v>
      </c>
    </row>
    <row r="29" spans="1:55" ht="12.75">
      <c r="A29" s="80"/>
      <c r="B29" s="73"/>
      <c r="C29" s="74"/>
      <c r="D29" s="18" t="s">
        <v>12</v>
      </c>
      <c r="E29" s="10">
        <f>E31+E39+E45+E49</f>
        <v>6</v>
      </c>
      <c r="F29" s="10">
        <f aca="true" t="shared" si="19" ref="F29:V29">F31+F39+F45+F49</f>
        <v>6</v>
      </c>
      <c r="G29" s="10">
        <f t="shared" si="19"/>
        <v>6</v>
      </c>
      <c r="H29" s="10">
        <f t="shared" si="19"/>
        <v>6</v>
      </c>
      <c r="I29" s="10">
        <f t="shared" si="19"/>
        <v>6</v>
      </c>
      <c r="J29" s="10">
        <f t="shared" si="19"/>
        <v>6</v>
      </c>
      <c r="K29" s="10">
        <f t="shared" si="19"/>
        <v>6</v>
      </c>
      <c r="L29" s="10">
        <f t="shared" si="19"/>
        <v>6</v>
      </c>
      <c r="M29" s="10">
        <f t="shared" si="19"/>
        <v>6</v>
      </c>
      <c r="N29" s="10">
        <f t="shared" si="19"/>
        <v>6</v>
      </c>
      <c r="O29" s="10">
        <f t="shared" si="19"/>
        <v>6</v>
      </c>
      <c r="P29" s="10">
        <f t="shared" si="19"/>
        <v>6</v>
      </c>
      <c r="Q29" s="10">
        <f t="shared" si="19"/>
        <v>6</v>
      </c>
      <c r="R29" s="10">
        <f t="shared" si="19"/>
        <v>6</v>
      </c>
      <c r="S29" s="10">
        <f t="shared" si="19"/>
        <v>6</v>
      </c>
      <c r="T29" s="10">
        <f t="shared" si="19"/>
        <v>6</v>
      </c>
      <c r="U29" s="10">
        <f t="shared" si="19"/>
        <v>6</v>
      </c>
      <c r="V29" s="10">
        <f t="shared" si="19"/>
        <v>0</v>
      </c>
      <c r="W29" s="10">
        <f t="shared" si="16"/>
        <v>102</v>
      </c>
      <c r="X29" s="16">
        <f aca="true" t="shared" si="20" ref="X29:AW29">X31+X39+X45+X49</f>
        <v>0</v>
      </c>
      <c r="Y29" s="10">
        <f t="shared" si="20"/>
        <v>10</v>
      </c>
      <c r="Z29" s="10">
        <f t="shared" si="20"/>
        <v>9</v>
      </c>
      <c r="AA29" s="10">
        <f t="shared" si="20"/>
        <v>10</v>
      </c>
      <c r="AB29" s="10">
        <f t="shared" si="20"/>
        <v>9</v>
      </c>
      <c r="AC29" s="10">
        <f t="shared" si="20"/>
        <v>9</v>
      </c>
      <c r="AD29" s="10">
        <f t="shared" si="20"/>
        <v>10</v>
      </c>
      <c r="AE29" s="10">
        <f t="shared" si="20"/>
        <v>9</v>
      </c>
      <c r="AF29" s="10">
        <f t="shared" si="20"/>
        <v>9</v>
      </c>
      <c r="AG29" s="10">
        <f t="shared" si="20"/>
        <v>10</v>
      </c>
      <c r="AH29" s="10">
        <f t="shared" si="20"/>
        <v>9</v>
      </c>
      <c r="AI29" s="10">
        <f t="shared" si="20"/>
        <v>10</v>
      </c>
      <c r="AJ29" s="10">
        <f t="shared" si="20"/>
        <v>10</v>
      </c>
      <c r="AK29" s="10">
        <f t="shared" si="20"/>
        <v>9</v>
      </c>
      <c r="AL29" s="10">
        <f t="shared" si="20"/>
        <v>9</v>
      </c>
      <c r="AM29" s="10">
        <f t="shared" si="20"/>
        <v>10</v>
      </c>
      <c r="AN29" s="10">
        <f t="shared" si="20"/>
        <v>9</v>
      </c>
      <c r="AO29" s="10">
        <f t="shared" si="20"/>
        <v>9</v>
      </c>
      <c r="AP29" s="10">
        <f t="shared" si="20"/>
        <v>10</v>
      </c>
      <c r="AQ29" s="10">
        <f t="shared" si="20"/>
        <v>9</v>
      </c>
      <c r="AR29" s="10">
        <f t="shared" si="20"/>
        <v>9</v>
      </c>
      <c r="AS29" s="10">
        <f t="shared" si="20"/>
        <v>10</v>
      </c>
      <c r="AT29" s="10">
        <f t="shared" si="20"/>
        <v>0</v>
      </c>
      <c r="AU29" s="10">
        <f t="shared" si="20"/>
        <v>0</v>
      </c>
      <c r="AV29" s="10">
        <f t="shared" si="20"/>
        <v>0</v>
      </c>
      <c r="AW29" s="10">
        <f t="shared" si="20"/>
        <v>0</v>
      </c>
      <c r="AX29" s="10"/>
      <c r="AY29" s="10">
        <f t="shared" si="18"/>
        <v>198</v>
      </c>
      <c r="AZ29">
        <f t="shared" si="5"/>
        <v>300</v>
      </c>
      <c r="BA29" s="12"/>
      <c r="BC29">
        <f t="shared" si="14"/>
        <v>300</v>
      </c>
    </row>
    <row r="30" spans="1:55" ht="32.25" customHeight="1">
      <c r="A30" s="80"/>
      <c r="B30" s="91" t="s">
        <v>118</v>
      </c>
      <c r="C30" s="92" t="s">
        <v>119</v>
      </c>
      <c r="D30" s="37" t="s">
        <v>11</v>
      </c>
      <c r="E30" s="38">
        <f>E32+E34+E36+E37</f>
        <v>13</v>
      </c>
      <c r="F30" s="38">
        <f aca="true" t="shared" si="21" ref="F30:V30">F32+F34+F36+F37</f>
        <v>13</v>
      </c>
      <c r="G30" s="38">
        <f t="shared" si="21"/>
        <v>13</v>
      </c>
      <c r="H30" s="38">
        <f t="shared" si="21"/>
        <v>13</v>
      </c>
      <c r="I30" s="38">
        <f t="shared" si="21"/>
        <v>13</v>
      </c>
      <c r="J30" s="38">
        <f t="shared" si="21"/>
        <v>13</v>
      </c>
      <c r="K30" s="38">
        <f t="shared" si="21"/>
        <v>13</v>
      </c>
      <c r="L30" s="38">
        <f t="shared" si="21"/>
        <v>13</v>
      </c>
      <c r="M30" s="38">
        <f t="shared" si="21"/>
        <v>13</v>
      </c>
      <c r="N30" s="38">
        <f t="shared" si="21"/>
        <v>13</v>
      </c>
      <c r="O30" s="38">
        <f t="shared" si="21"/>
        <v>13</v>
      </c>
      <c r="P30" s="38">
        <f t="shared" si="21"/>
        <v>13</v>
      </c>
      <c r="Q30" s="38">
        <f t="shared" si="21"/>
        <v>13</v>
      </c>
      <c r="R30" s="38">
        <f t="shared" si="21"/>
        <v>13</v>
      </c>
      <c r="S30" s="38">
        <f t="shared" si="21"/>
        <v>13</v>
      </c>
      <c r="T30" s="38">
        <f t="shared" si="21"/>
        <v>13</v>
      </c>
      <c r="U30" s="38">
        <f t="shared" si="21"/>
        <v>13</v>
      </c>
      <c r="V30" s="38">
        <f t="shared" si="21"/>
        <v>0</v>
      </c>
      <c r="W30" s="39">
        <f t="shared" si="16"/>
        <v>221</v>
      </c>
      <c r="X30" s="40">
        <f aca="true" t="shared" si="22" ref="X30:AW30">X32+X34+X36+X37</f>
        <v>0</v>
      </c>
      <c r="Y30" s="38">
        <f t="shared" si="22"/>
        <v>11</v>
      </c>
      <c r="Z30" s="38">
        <f t="shared" si="22"/>
        <v>11</v>
      </c>
      <c r="AA30" s="38">
        <f t="shared" si="22"/>
        <v>11</v>
      </c>
      <c r="AB30" s="38">
        <f t="shared" si="22"/>
        <v>11</v>
      </c>
      <c r="AC30" s="38">
        <f t="shared" si="22"/>
        <v>11</v>
      </c>
      <c r="AD30" s="38">
        <f t="shared" si="22"/>
        <v>11</v>
      </c>
      <c r="AE30" s="38">
        <f t="shared" si="22"/>
        <v>11</v>
      </c>
      <c r="AF30" s="38">
        <f t="shared" si="22"/>
        <v>11</v>
      </c>
      <c r="AG30" s="38">
        <f t="shared" si="22"/>
        <v>11</v>
      </c>
      <c r="AH30" s="38">
        <f t="shared" si="22"/>
        <v>11</v>
      </c>
      <c r="AI30" s="38">
        <f t="shared" si="22"/>
        <v>11</v>
      </c>
      <c r="AJ30" s="38">
        <f t="shared" si="22"/>
        <v>11</v>
      </c>
      <c r="AK30" s="38">
        <f t="shared" si="22"/>
        <v>11</v>
      </c>
      <c r="AL30" s="38">
        <f t="shared" si="22"/>
        <v>11</v>
      </c>
      <c r="AM30" s="38">
        <f t="shared" si="22"/>
        <v>11</v>
      </c>
      <c r="AN30" s="38">
        <f t="shared" si="22"/>
        <v>14</v>
      </c>
      <c r="AO30" s="38">
        <f t="shared" si="22"/>
        <v>14</v>
      </c>
      <c r="AP30" s="38">
        <f t="shared" si="22"/>
        <v>14</v>
      </c>
      <c r="AQ30" s="38">
        <f t="shared" si="22"/>
        <v>14</v>
      </c>
      <c r="AR30" s="38">
        <f t="shared" si="22"/>
        <v>14</v>
      </c>
      <c r="AS30" s="38">
        <f t="shared" si="22"/>
        <v>14</v>
      </c>
      <c r="AT30" s="38">
        <f t="shared" si="22"/>
        <v>36</v>
      </c>
      <c r="AU30" s="38">
        <f t="shared" si="22"/>
        <v>0</v>
      </c>
      <c r="AV30" s="38">
        <f t="shared" si="22"/>
        <v>0</v>
      </c>
      <c r="AW30" s="38">
        <f t="shared" si="22"/>
        <v>0</v>
      </c>
      <c r="AX30" s="38"/>
      <c r="AY30" s="41">
        <f t="shared" si="18"/>
        <v>285</v>
      </c>
      <c r="AZ30">
        <f t="shared" si="5"/>
        <v>506</v>
      </c>
      <c r="BC30">
        <f t="shared" si="14"/>
        <v>506</v>
      </c>
    </row>
    <row r="31" spans="1:55" ht="32.25" customHeight="1">
      <c r="A31" s="80"/>
      <c r="B31" s="91"/>
      <c r="C31" s="92"/>
      <c r="D31" s="37" t="s">
        <v>12</v>
      </c>
      <c r="E31" s="38">
        <f>E33+E35</f>
        <v>5</v>
      </c>
      <c r="F31" s="38">
        <f aca="true" t="shared" si="23" ref="F31:V31">F33+F35</f>
        <v>5</v>
      </c>
      <c r="G31" s="38">
        <f t="shared" si="23"/>
        <v>5</v>
      </c>
      <c r="H31" s="38">
        <f t="shared" si="23"/>
        <v>5</v>
      </c>
      <c r="I31" s="38">
        <f t="shared" si="23"/>
        <v>5</v>
      </c>
      <c r="J31" s="38">
        <f t="shared" si="23"/>
        <v>5</v>
      </c>
      <c r="K31" s="38">
        <f t="shared" si="23"/>
        <v>5</v>
      </c>
      <c r="L31" s="38">
        <f t="shared" si="23"/>
        <v>5</v>
      </c>
      <c r="M31" s="38">
        <f t="shared" si="23"/>
        <v>5</v>
      </c>
      <c r="N31" s="38">
        <f t="shared" si="23"/>
        <v>5</v>
      </c>
      <c r="O31" s="38">
        <f t="shared" si="23"/>
        <v>5</v>
      </c>
      <c r="P31" s="38">
        <f t="shared" si="23"/>
        <v>5</v>
      </c>
      <c r="Q31" s="38">
        <f t="shared" si="23"/>
        <v>5</v>
      </c>
      <c r="R31" s="38">
        <f t="shared" si="23"/>
        <v>5</v>
      </c>
      <c r="S31" s="38">
        <f t="shared" si="23"/>
        <v>5</v>
      </c>
      <c r="T31" s="38">
        <f t="shared" si="23"/>
        <v>5</v>
      </c>
      <c r="U31" s="38">
        <f t="shared" si="23"/>
        <v>5</v>
      </c>
      <c r="V31" s="38">
        <f t="shared" si="23"/>
        <v>0</v>
      </c>
      <c r="W31" s="39">
        <f t="shared" si="16"/>
        <v>85</v>
      </c>
      <c r="X31" s="40">
        <f aca="true" t="shared" si="24" ref="X31:AW31">X33+X35</f>
        <v>0</v>
      </c>
      <c r="Y31" s="38">
        <f t="shared" si="24"/>
        <v>5</v>
      </c>
      <c r="Z31" s="38">
        <f t="shared" si="24"/>
        <v>4</v>
      </c>
      <c r="AA31" s="38">
        <f t="shared" si="24"/>
        <v>5</v>
      </c>
      <c r="AB31" s="38">
        <f t="shared" si="24"/>
        <v>4</v>
      </c>
      <c r="AC31" s="38">
        <f t="shared" si="24"/>
        <v>4</v>
      </c>
      <c r="AD31" s="38">
        <f t="shared" si="24"/>
        <v>5</v>
      </c>
      <c r="AE31" s="38">
        <f t="shared" si="24"/>
        <v>4</v>
      </c>
      <c r="AF31" s="38">
        <f t="shared" si="24"/>
        <v>4</v>
      </c>
      <c r="AG31" s="38">
        <f t="shared" si="24"/>
        <v>5</v>
      </c>
      <c r="AH31" s="38">
        <f t="shared" si="24"/>
        <v>4</v>
      </c>
      <c r="AI31" s="38">
        <f t="shared" si="24"/>
        <v>5</v>
      </c>
      <c r="AJ31" s="38">
        <f t="shared" si="24"/>
        <v>5</v>
      </c>
      <c r="AK31" s="38">
        <f t="shared" si="24"/>
        <v>4</v>
      </c>
      <c r="AL31" s="38">
        <f t="shared" si="24"/>
        <v>4</v>
      </c>
      <c r="AM31" s="38">
        <f t="shared" si="24"/>
        <v>5</v>
      </c>
      <c r="AN31" s="38">
        <f t="shared" si="24"/>
        <v>4</v>
      </c>
      <c r="AO31" s="38">
        <f t="shared" si="24"/>
        <v>4</v>
      </c>
      <c r="AP31" s="38">
        <f t="shared" si="24"/>
        <v>5</v>
      </c>
      <c r="AQ31" s="38">
        <f t="shared" si="24"/>
        <v>4</v>
      </c>
      <c r="AR31" s="38">
        <f t="shared" si="24"/>
        <v>4</v>
      </c>
      <c r="AS31" s="38">
        <f t="shared" si="24"/>
        <v>5</v>
      </c>
      <c r="AT31" s="38">
        <f t="shared" si="24"/>
        <v>0</v>
      </c>
      <c r="AU31" s="38">
        <f t="shared" si="24"/>
        <v>0</v>
      </c>
      <c r="AV31" s="38">
        <f t="shared" si="24"/>
        <v>0</v>
      </c>
      <c r="AW31" s="38">
        <f t="shared" si="24"/>
        <v>0</v>
      </c>
      <c r="AX31" s="38"/>
      <c r="AY31" s="41">
        <f t="shared" si="18"/>
        <v>93</v>
      </c>
      <c r="AZ31" s="35">
        <f t="shared" si="5"/>
        <v>178</v>
      </c>
      <c r="BA31">
        <v>145</v>
      </c>
      <c r="BB31">
        <f>BA31-AZ31</f>
        <v>-33</v>
      </c>
      <c r="BC31">
        <f t="shared" si="14"/>
        <v>178</v>
      </c>
    </row>
    <row r="32" spans="1:56" ht="12.75">
      <c r="A32" s="80"/>
      <c r="B32" s="71" t="s">
        <v>120</v>
      </c>
      <c r="C32" s="72" t="s">
        <v>121</v>
      </c>
      <c r="D32" s="19" t="s">
        <v>11</v>
      </c>
      <c r="E32" s="3">
        <v>6</v>
      </c>
      <c r="F32" s="3">
        <v>6</v>
      </c>
      <c r="G32" s="3">
        <v>6</v>
      </c>
      <c r="H32" s="3">
        <v>6</v>
      </c>
      <c r="I32" s="3">
        <v>6</v>
      </c>
      <c r="J32" s="3">
        <v>6</v>
      </c>
      <c r="K32" s="3">
        <v>6</v>
      </c>
      <c r="L32" s="3">
        <v>6</v>
      </c>
      <c r="M32" s="3">
        <v>6</v>
      </c>
      <c r="N32" s="3">
        <v>6</v>
      </c>
      <c r="O32" s="3">
        <v>6</v>
      </c>
      <c r="P32" s="3">
        <v>6</v>
      </c>
      <c r="Q32" s="3">
        <v>6</v>
      </c>
      <c r="R32" s="3">
        <v>6</v>
      </c>
      <c r="S32" s="3">
        <v>6</v>
      </c>
      <c r="T32" s="3">
        <v>6</v>
      </c>
      <c r="U32" s="3">
        <v>6</v>
      </c>
      <c r="V32" s="3"/>
      <c r="W32" s="31">
        <f t="shared" si="16"/>
        <v>102</v>
      </c>
      <c r="X32" s="5"/>
      <c r="Y32" s="3">
        <v>4</v>
      </c>
      <c r="Z32" s="3">
        <v>4</v>
      </c>
      <c r="AA32" s="3">
        <v>4</v>
      </c>
      <c r="AB32" s="3">
        <v>4</v>
      </c>
      <c r="AC32" s="3">
        <v>4</v>
      </c>
      <c r="AD32" s="3">
        <v>4</v>
      </c>
      <c r="AE32" s="3">
        <v>4</v>
      </c>
      <c r="AF32" s="3">
        <v>4</v>
      </c>
      <c r="AG32" s="3">
        <v>4</v>
      </c>
      <c r="AH32" s="3">
        <v>4</v>
      </c>
      <c r="AI32" s="3">
        <v>4</v>
      </c>
      <c r="AJ32" s="3">
        <v>4</v>
      </c>
      <c r="AK32" s="3">
        <v>4</v>
      </c>
      <c r="AL32" s="3">
        <v>4</v>
      </c>
      <c r="AM32" s="3">
        <v>4</v>
      </c>
      <c r="AN32" s="3">
        <v>4</v>
      </c>
      <c r="AO32" s="3">
        <v>4</v>
      </c>
      <c r="AP32" s="3">
        <v>4</v>
      </c>
      <c r="AQ32" s="3">
        <v>4</v>
      </c>
      <c r="AR32" s="3">
        <v>4</v>
      </c>
      <c r="AS32" s="3">
        <v>4</v>
      </c>
      <c r="AT32" s="3"/>
      <c r="AU32" s="3"/>
      <c r="AV32" s="3">
        <v>0</v>
      </c>
      <c r="AW32" s="3">
        <v>0</v>
      </c>
      <c r="AX32" s="3"/>
      <c r="AY32" s="6">
        <f t="shared" si="18"/>
        <v>84</v>
      </c>
      <c r="AZ32">
        <f t="shared" si="5"/>
        <v>186</v>
      </c>
      <c r="BC32">
        <f t="shared" si="14"/>
        <v>186</v>
      </c>
      <c r="BD32">
        <f>BC32+'2 курс'!BC46</f>
        <v>280</v>
      </c>
    </row>
    <row r="33" spans="1:56" ht="12.75">
      <c r="A33" s="80"/>
      <c r="B33" s="71"/>
      <c r="C33" s="72"/>
      <c r="D33" s="19" t="s">
        <v>12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/>
      <c r="W33" s="31">
        <f t="shared" si="16"/>
        <v>51</v>
      </c>
      <c r="X33" s="5"/>
      <c r="Y33" s="3">
        <v>3</v>
      </c>
      <c r="Z33" s="3">
        <v>2</v>
      </c>
      <c r="AA33" s="3">
        <v>3</v>
      </c>
      <c r="AB33" s="3">
        <v>2</v>
      </c>
      <c r="AC33" s="3">
        <v>2</v>
      </c>
      <c r="AD33" s="3">
        <v>3</v>
      </c>
      <c r="AE33" s="3">
        <v>2</v>
      </c>
      <c r="AF33" s="3">
        <v>2</v>
      </c>
      <c r="AG33" s="3">
        <v>3</v>
      </c>
      <c r="AH33" s="3">
        <v>2</v>
      </c>
      <c r="AI33" s="3">
        <v>3</v>
      </c>
      <c r="AJ33" s="3">
        <v>3</v>
      </c>
      <c r="AK33" s="3">
        <v>2</v>
      </c>
      <c r="AL33" s="3">
        <v>2</v>
      </c>
      <c r="AM33" s="3">
        <v>3</v>
      </c>
      <c r="AN33" s="3">
        <v>2</v>
      </c>
      <c r="AO33" s="3">
        <v>2</v>
      </c>
      <c r="AP33" s="3">
        <v>3</v>
      </c>
      <c r="AQ33" s="3">
        <v>2</v>
      </c>
      <c r="AR33" s="3">
        <v>2</v>
      </c>
      <c r="AS33" s="3">
        <v>3</v>
      </c>
      <c r="AT33" s="3"/>
      <c r="AU33" s="3"/>
      <c r="AV33" s="3">
        <v>0</v>
      </c>
      <c r="AW33" s="3">
        <v>0</v>
      </c>
      <c r="AX33" s="3"/>
      <c r="AY33" s="6">
        <f t="shared" si="18"/>
        <v>51</v>
      </c>
      <c r="AZ33" s="35">
        <f t="shared" si="5"/>
        <v>102</v>
      </c>
      <c r="BA33">
        <v>48</v>
      </c>
      <c r="BB33">
        <f>BA33-AZ33</f>
        <v>-54</v>
      </c>
      <c r="BC33">
        <f t="shared" si="14"/>
        <v>102</v>
      </c>
      <c r="BD33">
        <f>BC33+'2 курс'!BC47</f>
        <v>140</v>
      </c>
    </row>
    <row r="34" spans="1:55" ht="12.75">
      <c r="A34" s="80"/>
      <c r="B34" s="71" t="s">
        <v>145</v>
      </c>
      <c r="C34" s="72" t="s">
        <v>146</v>
      </c>
      <c r="D34" s="19" t="s">
        <v>11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/>
      <c r="W34" s="31">
        <f t="shared" si="16"/>
        <v>68</v>
      </c>
      <c r="X34" s="5"/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3">
        <v>4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3">
        <v>4</v>
      </c>
      <c r="AR34" s="3">
        <v>4</v>
      </c>
      <c r="AS34" s="3">
        <v>4</v>
      </c>
      <c r="AT34" s="3"/>
      <c r="AU34" s="3"/>
      <c r="AV34" s="3">
        <v>0</v>
      </c>
      <c r="AW34" s="3">
        <v>0</v>
      </c>
      <c r="AX34" s="3"/>
      <c r="AY34" s="6">
        <f t="shared" si="18"/>
        <v>84</v>
      </c>
      <c r="AZ34">
        <f>W34+AY34</f>
        <v>152</v>
      </c>
      <c r="BC34">
        <f t="shared" si="14"/>
        <v>152</v>
      </c>
    </row>
    <row r="35" spans="1:55" ht="12.75">
      <c r="A35" s="80"/>
      <c r="B35" s="71"/>
      <c r="C35" s="72"/>
      <c r="D35" s="19" t="s">
        <v>12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/>
      <c r="W35" s="31">
        <f t="shared" si="16"/>
        <v>34</v>
      </c>
      <c r="X35" s="5"/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/>
      <c r="AU35" s="3"/>
      <c r="AV35" s="3">
        <v>0</v>
      </c>
      <c r="AW35" s="3">
        <v>0</v>
      </c>
      <c r="AX35" s="3"/>
      <c r="AY35" s="6">
        <f t="shared" si="18"/>
        <v>42</v>
      </c>
      <c r="AZ35" s="35">
        <f>W35+AY35</f>
        <v>76</v>
      </c>
      <c r="BA35">
        <v>48</v>
      </c>
      <c r="BB35">
        <f>BA35-AZ35</f>
        <v>-28</v>
      </c>
      <c r="BC35">
        <f t="shared" si="14"/>
        <v>76</v>
      </c>
    </row>
    <row r="36" spans="1:55" ht="19.5" customHeight="1">
      <c r="A36" s="80"/>
      <c r="B36" s="9" t="s">
        <v>122</v>
      </c>
      <c r="C36" s="24" t="s">
        <v>32</v>
      </c>
      <c r="D36" s="19" t="s">
        <v>11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3</v>
      </c>
      <c r="T36" s="3">
        <v>3</v>
      </c>
      <c r="U36" s="3">
        <v>3</v>
      </c>
      <c r="V36" s="3"/>
      <c r="W36" s="31">
        <f t="shared" si="16"/>
        <v>51</v>
      </c>
      <c r="X36" s="5"/>
      <c r="Y36" s="3">
        <v>3</v>
      </c>
      <c r="Z36" s="3">
        <v>3</v>
      </c>
      <c r="AA36" s="3">
        <v>3</v>
      </c>
      <c r="AB36" s="3">
        <v>3</v>
      </c>
      <c r="AC36" s="3">
        <v>3</v>
      </c>
      <c r="AD36" s="3">
        <v>3</v>
      </c>
      <c r="AE36" s="3">
        <v>3</v>
      </c>
      <c r="AF36" s="3">
        <v>3</v>
      </c>
      <c r="AG36" s="3">
        <v>3</v>
      </c>
      <c r="AH36" s="3">
        <v>3</v>
      </c>
      <c r="AI36" s="3">
        <v>3</v>
      </c>
      <c r="AJ36" s="3">
        <v>3</v>
      </c>
      <c r="AK36" s="3">
        <v>3</v>
      </c>
      <c r="AL36" s="3">
        <v>3</v>
      </c>
      <c r="AM36" s="3">
        <v>3</v>
      </c>
      <c r="AN36" s="3"/>
      <c r="AO36" s="3"/>
      <c r="AP36" s="3"/>
      <c r="AQ36" s="3"/>
      <c r="AR36" s="3"/>
      <c r="AS36" s="3"/>
      <c r="AT36" s="3"/>
      <c r="AU36" s="3"/>
      <c r="AV36" s="3">
        <v>0</v>
      </c>
      <c r="AW36" s="3">
        <v>0</v>
      </c>
      <c r="AX36" s="3"/>
      <c r="AY36" s="6">
        <f t="shared" si="18"/>
        <v>45</v>
      </c>
      <c r="AZ36">
        <f>W36+AY36</f>
        <v>96</v>
      </c>
      <c r="BC36">
        <f t="shared" si="14"/>
        <v>96</v>
      </c>
    </row>
    <row r="37" spans="1:55" ht="19.5" customHeight="1">
      <c r="A37" s="80"/>
      <c r="B37" s="9" t="s">
        <v>144</v>
      </c>
      <c r="C37" s="24" t="s">
        <v>143</v>
      </c>
      <c r="D37" s="19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1">
        <f t="shared" si="16"/>
        <v>0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6</v>
      </c>
      <c r="AO37" s="3">
        <v>6</v>
      </c>
      <c r="AP37" s="3">
        <v>6</v>
      </c>
      <c r="AQ37" s="3">
        <v>6</v>
      </c>
      <c r="AR37" s="3">
        <v>6</v>
      </c>
      <c r="AS37" s="3">
        <v>6</v>
      </c>
      <c r="AT37" s="3">
        <v>36</v>
      </c>
      <c r="AU37" s="3"/>
      <c r="AV37" s="3">
        <v>0</v>
      </c>
      <c r="AW37" s="3">
        <v>0</v>
      </c>
      <c r="AX37" s="3"/>
      <c r="AY37" s="6">
        <f t="shared" si="18"/>
        <v>72</v>
      </c>
      <c r="AZ37">
        <f t="shared" si="5"/>
        <v>72</v>
      </c>
      <c r="BC37">
        <f t="shared" si="14"/>
        <v>72</v>
      </c>
    </row>
    <row r="38" spans="1:55" ht="32.25" customHeight="1">
      <c r="A38" s="80"/>
      <c r="B38" s="91" t="s">
        <v>147</v>
      </c>
      <c r="C38" s="92" t="s">
        <v>148</v>
      </c>
      <c r="D38" s="37" t="s">
        <v>11</v>
      </c>
      <c r="E38" s="38">
        <f>E40+E42</f>
        <v>0</v>
      </c>
      <c r="F38" s="38">
        <f aca="true" t="shared" si="25" ref="F38:V38">F40+F42</f>
        <v>0</v>
      </c>
      <c r="G38" s="38">
        <f t="shared" si="25"/>
        <v>0</v>
      </c>
      <c r="H38" s="38">
        <f t="shared" si="25"/>
        <v>0</v>
      </c>
      <c r="I38" s="38">
        <f t="shared" si="25"/>
        <v>0</v>
      </c>
      <c r="J38" s="38">
        <f t="shared" si="25"/>
        <v>0</v>
      </c>
      <c r="K38" s="38">
        <f t="shared" si="25"/>
        <v>0</v>
      </c>
      <c r="L38" s="38">
        <f t="shared" si="25"/>
        <v>0</v>
      </c>
      <c r="M38" s="38">
        <f t="shared" si="25"/>
        <v>0</v>
      </c>
      <c r="N38" s="38">
        <f t="shared" si="25"/>
        <v>0</v>
      </c>
      <c r="O38" s="38">
        <f t="shared" si="25"/>
        <v>0</v>
      </c>
      <c r="P38" s="38">
        <f t="shared" si="25"/>
        <v>0</v>
      </c>
      <c r="Q38" s="38">
        <f t="shared" si="25"/>
        <v>0</v>
      </c>
      <c r="R38" s="38">
        <f t="shared" si="25"/>
        <v>0</v>
      </c>
      <c r="S38" s="38">
        <f t="shared" si="25"/>
        <v>0</v>
      </c>
      <c r="T38" s="38">
        <f t="shared" si="25"/>
        <v>0</v>
      </c>
      <c r="U38" s="38">
        <f t="shared" si="25"/>
        <v>0</v>
      </c>
      <c r="V38" s="38">
        <f t="shared" si="25"/>
        <v>0</v>
      </c>
      <c r="W38" s="39">
        <f t="shared" si="16"/>
        <v>0</v>
      </c>
      <c r="X38" s="40">
        <f aca="true" t="shared" si="26" ref="X38:AW38">X40+X42</f>
        <v>0</v>
      </c>
      <c r="Y38" s="38">
        <f t="shared" si="26"/>
        <v>4</v>
      </c>
      <c r="Z38" s="38">
        <f t="shared" si="26"/>
        <v>4</v>
      </c>
      <c r="AA38" s="38">
        <f t="shared" si="26"/>
        <v>4</v>
      </c>
      <c r="AB38" s="38">
        <f t="shared" si="26"/>
        <v>4</v>
      </c>
      <c r="AC38" s="38">
        <f t="shared" si="26"/>
        <v>4</v>
      </c>
      <c r="AD38" s="38">
        <f t="shared" si="26"/>
        <v>4</v>
      </c>
      <c r="AE38" s="38">
        <f t="shared" si="26"/>
        <v>4</v>
      </c>
      <c r="AF38" s="38">
        <f t="shared" si="26"/>
        <v>4</v>
      </c>
      <c r="AG38" s="38">
        <f t="shared" si="26"/>
        <v>4</v>
      </c>
      <c r="AH38" s="38">
        <f t="shared" si="26"/>
        <v>4</v>
      </c>
      <c r="AI38" s="38">
        <f t="shared" si="26"/>
        <v>4</v>
      </c>
      <c r="AJ38" s="38">
        <f t="shared" si="26"/>
        <v>4</v>
      </c>
      <c r="AK38" s="38">
        <f t="shared" si="26"/>
        <v>4</v>
      </c>
      <c r="AL38" s="38">
        <f t="shared" si="26"/>
        <v>4</v>
      </c>
      <c r="AM38" s="38">
        <f t="shared" si="26"/>
        <v>4</v>
      </c>
      <c r="AN38" s="38">
        <f t="shared" si="26"/>
        <v>4</v>
      </c>
      <c r="AO38" s="38">
        <f t="shared" si="26"/>
        <v>4</v>
      </c>
      <c r="AP38" s="38">
        <f t="shared" si="26"/>
        <v>4</v>
      </c>
      <c r="AQ38" s="38">
        <f t="shared" si="26"/>
        <v>4</v>
      </c>
      <c r="AR38" s="38">
        <f t="shared" si="26"/>
        <v>4</v>
      </c>
      <c r="AS38" s="38">
        <f t="shared" si="26"/>
        <v>4</v>
      </c>
      <c r="AT38" s="38">
        <f t="shared" si="26"/>
        <v>0</v>
      </c>
      <c r="AU38" s="38">
        <f t="shared" si="26"/>
        <v>0</v>
      </c>
      <c r="AV38" s="38">
        <f t="shared" si="26"/>
        <v>0</v>
      </c>
      <c r="AW38" s="38">
        <f t="shared" si="26"/>
        <v>0</v>
      </c>
      <c r="AX38" s="38"/>
      <c r="AY38" s="41">
        <f t="shared" si="18"/>
        <v>84</v>
      </c>
      <c r="AZ38">
        <f aca="true" t="shared" si="27" ref="AZ38:AZ43">W38+AY38</f>
        <v>84</v>
      </c>
      <c r="BC38">
        <f t="shared" si="14"/>
        <v>84</v>
      </c>
    </row>
    <row r="39" spans="1:55" ht="32.25" customHeight="1">
      <c r="A39" s="80"/>
      <c r="B39" s="91"/>
      <c r="C39" s="92"/>
      <c r="D39" s="37" t="s">
        <v>12</v>
      </c>
      <c r="E39" s="38">
        <f>E41+E43</f>
        <v>0</v>
      </c>
      <c r="F39" s="38">
        <f aca="true" t="shared" si="28" ref="F39:V39">F41+F43</f>
        <v>0</v>
      </c>
      <c r="G39" s="38">
        <f t="shared" si="28"/>
        <v>0</v>
      </c>
      <c r="H39" s="38">
        <f t="shared" si="28"/>
        <v>0</v>
      </c>
      <c r="I39" s="38">
        <f t="shared" si="28"/>
        <v>0</v>
      </c>
      <c r="J39" s="38">
        <f t="shared" si="28"/>
        <v>0</v>
      </c>
      <c r="K39" s="38">
        <f t="shared" si="28"/>
        <v>0</v>
      </c>
      <c r="L39" s="38">
        <f t="shared" si="28"/>
        <v>0</v>
      </c>
      <c r="M39" s="38">
        <f t="shared" si="28"/>
        <v>0</v>
      </c>
      <c r="N39" s="38">
        <f t="shared" si="28"/>
        <v>0</v>
      </c>
      <c r="O39" s="38">
        <f t="shared" si="28"/>
        <v>0</v>
      </c>
      <c r="P39" s="38">
        <f t="shared" si="28"/>
        <v>0</v>
      </c>
      <c r="Q39" s="38">
        <f t="shared" si="28"/>
        <v>0</v>
      </c>
      <c r="R39" s="38">
        <f t="shared" si="28"/>
        <v>0</v>
      </c>
      <c r="S39" s="38">
        <f t="shared" si="28"/>
        <v>0</v>
      </c>
      <c r="T39" s="38">
        <f t="shared" si="28"/>
        <v>0</v>
      </c>
      <c r="U39" s="38">
        <f t="shared" si="28"/>
        <v>0</v>
      </c>
      <c r="V39" s="38">
        <f t="shared" si="28"/>
        <v>0</v>
      </c>
      <c r="W39" s="39">
        <f t="shared" si="16"/>
        <v>0</v>
      </c>
      <c r="X39" s="40">
        <f aca="true" t="shared" si="29" ref="X39:AW39">X41+X43</f>
        <v>0</v>
      </c>
      <c r="Y39" s="38">
        <f t="shared" si="29"/>
        <v>2</v>
      </c>
      <c r="Z39" s="38">
        <f t="shared" si="29"/>
        <v>2</v>
      </c>
      <c r="AA39" s="38">
        <f t="shared" si="29"/>
        <v>2</v>
      </c>
      <c r="AB39" s="38">
        <f t="shared" si="29"/>
        <v>2</v>
      </c>
      <c r="AC39" s="38">
        <f t="shared" si="29"/>
        <v>2</v>
      </c>
      <c r="AD39" s="38">
        <f t="shared" si="29"/>
        <v>2</v>
      </c>
      <c r="AE39" s="38">
        <f t="shared" si="29"/>
        <v>2</v>
      </c>
      <c r="AF39" s="38">
        <f t="shared" si="29"/>
        <v>2</v>
      </c>
      <c r="AG39" s="38">
        <f t="shared" si="29"/>
        <v>2</v>
      </c>
      <c r="AH39" s="38">
        <f t="shared" si="29"/>
        <v>2</v>
      </c>
      <c r="AI39" s="38">
        <f t="shared" si="29"/>
        <v>2</v>
      </c>
      <c r="AJ39" s="38">
        <f t="shared" si="29"/>
        <v>2</v>
      </c>
      <c r="AK39" s="38">
        <f t="shared" si="29"/>
        <v>2</v>
      </c>
      <c r="AL39" s="38">
        <f t="shared" si="29"/>
        <v>2</v>
      </c>
      <c r="AM39" s="38">
        <f t="shared" si="29"/>
        <v>2</v>
      </c>
      <c r="AN39" s="38">
        <f t="shared" si="29"/>
        <v>2</v>
      </c>
      <c r="AO39" s="38">
        <f t="shared" si="29"/>
        <v>2</v>
      </c>
      <c r="AP39" s="38">
        <f t="shared" si="29"/>
        <v>2</v>
      </c>
      <c r="AQ39" s="38">
        <f t="shared" si="29"/>
        <v>2</v>
      </c>
      <c r="AR39" s="38">
        <f t="shared" si="29"/>
        <v>2</v>
      </c>
      <c r="AS39" s="38">
        <f t="shared" si="29"/>
        <v>2</v>
      </c>
      <c r="AT39" s="38">
        <f t="shared" si="29"/>
        <v>0</v>
      </c>
      <c r="AU39" s="38">
        <f t="shared" si="29"/>
        <v>0</v>
      </c>
      <c r="AV39" s="38">
        <f t="shared" si="29"/>
        <v>0</v>
      </c>
      <c r="AW39" s="38">
        <f t="shared" si="29"/>
        <v>0</v>
      </c>
      <c r="AX39" s="38"/>
      <c r="AY39" s="41">
        <f t="shared" si="18"/>
        <v>42</v>
      </c>
      <c r="AZ39" s="35">
        <f t="shared" si="27"/>
        <v>42</v>
      </c>
      <c r="BA39">
        <v>145</v>
      </c>
      <c r="BB39">
        <f>BA39-AZ39</f>
        <v>103</v>
      </c>
      <c r="BC39">
        <f t="shared" si="14"/>
        <v>42</v>
      </c>
    </row>
    <row r="40" spans="1:55" ht="12.75">
      <c r="A40" s="80"/>
      <c r="B40" s="71" t="s">
        <v>19</v>
      </c>
      <c r="C40" s="72" t="s">
        <v>149</v>
      </c>
      <c r="D40" s="19" t="s">
        <v>11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1">
        <f t="shared" si="16"/>
        <v>0</v>
      </c>
      <c r="X40" s="5"/>
      <c r="Y40" s="3">
        <v>2</v>
      </c>
      <c r="Z40" s="3">
        <v>2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2</v>
      </c>
      <c r="AG40" s="3">
        <v>2</v>
      </c>
      <c r="AH40" s="3">
        <v>2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  <c r="AQ40" s="3">
        <v>2</v>
      </c>
      <c r="AR40" s="3">
        <v>2</v>
      </c>
      <c r="AS40" s="3">
        <v>2</v>
      </c>
      <c r="AT40" s="3"/>
      <c r="AU40" s="3"/>
      <c r="AV40" s="3">
        <v>0</v>
      </c>
      <c r="AW40" s="3">
        <v>0</v>
      </c>
      <c r="AX40" s="3"/>
      <c r="AY40" s="6">
        <f t="shared" si="18"/>
        <v>42</v>
      </c>
      <c r="AZ40">
        <f t="shared" si="27"/>
        <v>42</v>
      </c>
      <c r="BC40">
        <f t="shared" si="14"/>
        <v>42</v>
      </c>
    </row>
    <row r="41" spans="1:55" ht="12.75">
      <c r="A41" s="80"/>
      <c r="B41" s="71"/>
      <c r="C41" s="72"/>
      <c r="D41" s="19" t="s">
        <v>12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1">
        <f t="shared" si="16"/>
        <v>0</v>
      </c>
      <c r="X41" s="5"/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1</v>
      </c>
      <c r="AQ41" s="3">
        <v>1</v>
      </c>
      <c r="AR41" s="3">
        <v>1</v>
      </c>
      <c r="AS41" s="3">
        <v>1</v>
      </c>
      <c r="AT41" s="3"/>
      <c r="AU41" s="3"/>
      <c r="AV41" s="3">
        <v>0</v>
      </c>
      <c r="AW41" s="3">
        <v>0</v>
      </c>
      <c r="AX41" s="3"/>
      <c r="AY41" s="6">
        <f t="shared" si="18"/>
        <v>21</v>
      </c>
      <c r="AZ41" s="35">
        <f t="shared" si="27"/>
        <v>21</v>
      </c>
      <c r="BA41">
        <v>48</v>
      </c>
      <c r="BB41">
        <f>BA41-AZ41</f>
        <v>27</v>
      </c>
      <c r="BC41">
        <f t="shared" si="14"/>
        <v>21</v>
      </c>
    </row>
    <row r="42" spans="1:55" ht="12.75">
      <c r="A42" s="80"/>
      <c r="B42" s="71" t="s">
        <v>41</v>
      </c>
      <c r="C42" s="72" t="s">
        <v>150</v>
      </c>
      <c r="D42" s="19" t="s">
        <v>11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1">
        <f t="shared" si="16"/>
        <v>0</v>
      </c>
      <c r="X42" s="5"/>
      <c r="Y42" s="3">
        <v>2</v>
      </c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2</v>
      </c>
      <c r="AJ42" s="3">
        <v>2</v>
      </c>
      <c r="AK42" s="3">
        <v>2</v>
      </c>
      <c r="AL42" s="3">
        <v>2</v>
      </c>
      <c r="AM42" s="3">
        <v>2</v>
      </c>
      <c r="AN42" s="3">
        <v>2</v>
      </c>
      <c r="AO42" s="3">
        <v>2</v>
      </c>
      <c r="AP42" s="3">
        <v>2</v>
      </c>
      <c r="AQ42" s="3">
        <v>2</v>
      </c>
      <c r="AR42" s="3">
        <v>2</v>
      </c>
      <c r="AS42" s="3">
        <v>2</v>
      </c>
      <c r="AT42" s="3"/>
      <c r="AU42" s="3"/>
      <c r="AV42" s="3">
        <v>0</v>
      </c>
      <c r="AW42" s="3">
        <v>0</v>
      </c>
      <c r="AX42" s="3"/>
      <c r="AY42" s="6">
        <f t="shared" si="18"/>
        <v>42</v>
      </c>
      <c r="AZ42">
        <f t="shared" si="27"/>
        <v>42</v>
      </c>
      <c r="BC42">
        <f t="shared" si="14"/>
        <v>42</v>
      </c>
    </row>
    <row r="43" spans="1:55" ht="12.75">
      <c r="A43" s="80"/>
      <c r="B43" s="71"/>
      <c r="C43" s="72"/>
      <c r="D43" s="19" t="s">
        <v>12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1">
        <f t="shared" si="16"/>
        <v>0</v>
      </c>
      <c r="X43" s="5"/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/>
      <c r="AU43" s="3"/>
      <c r="AV43" s="3">
        <v>0</v>
      </c>
      <c r="AW43" s="3">
        <v>0</v>
      </c>
      <c r="AX43" s="3"/>
      <c r="AY43" s="6">
        <f t="shared" si="18"/>
        <v>21</v>
      </c>
      <c r="AZ43" s="35">
        <f t="shared" si="27"/>
        <v>21</v>
      </c>
      <c r="BA43">
        <v>48</v>
      </c>
      <c r="BB43">
        <f>BA43-AZ43</f>
        <v>27</v>
      </c>
      <c r="BC43">
        <f t="shared" si="14"/>
        <v>21</v>
      </c>
    </row>
    <row r="44" spans="1:55" ht="32.25" customHeight="1">
      <c r="A44" s="80"/>
      <c r="B44" s="91" t="s">
        <v>40</v>
      </c>
      <c r="C44" s="92" t="s">
        <v>148</v>
      </c>
      <c r="D44" s="37" t="s">
        <v>11</v>
      </c>
      <c r="E44" s="38">
        <f>E46</f>
        <v>0</v>
      </c>
      <c r="F44" s="38">
        <f aca="true" t="shared" si="30" ref="F44:V44">F46</f>
        <v>0</v>
      </c>
      <c r="G44" s="38">
        <f t="shared" si="30"/>
        <v>0</v>
      </c>
      <c r="H44" s="38">
        <f t="shared" si="30"/>
        <v>0</v>
      </c>
      <c r="I44" s="38">
        <f t="shared" si="30"/>
        <v>0</v>
      </c>
      <c r="J44" s="38">
        <f t="shared" si="30"/>
        <v>0</v>
      </c>
      <c r="K44" s="38">
        <f t="shared" si="30"/>
        <v>0</v>
      </c>
      <c r="L44" s="38">
        <f t="shared" si="30"/>
        <v>0</v>
      </c>
      <c r="M44" s="38">
        <f t="shared" si="30"/>
        <v>0</v>
      </c>
      <c r="N44" s="38">
        <f t="shared" si="30"/>
        <v>0</v>
      </c>
      <c r="O44" s="38">
        <f t="shared" si="30"/>
        <v>0</v>
      </c>
      <c r="P44" s="38">
        <f t="shared" si="30"/>
        <v>0</v>
      </c>
      <c r="Q44" s="38">
        <f t="shared" si="30"/>
        <v>0</v>
      </c>
      <c r="R44" s="38">
        <f t="shared" si="30"/>
        <v>0</v>
      </c>
      <c r="S44" s="38">
        <f t="shared" si="30"/>
        <v>0</v>
      </c>
      <c r="T44" s="38">
        <f t="shared" si="30"/>
        <v>0</v>
      </c>
      <c r="U44" s="38">
        <f t="shared" si="30"/>
        <v>0</v>
      </c>
      <c r="V44" s="38">
        <f t="shared" si="30"/>
        <v>0</v>
      </c>
      <c r="W44" s="39">
        <f t="shared" si="16"/>
        <v>0</v>
      </c>
      <c r="X44" s="40">
        <f aca="true" t="shared" si="31" ref="X44:AW44">X46</f>
        <v>0</v>
      </c>
      <c r="Y44" s="38">
        <f t="shared" si="31"/>
        <v>4</v>
      </c>
      <c r="Z44" s="38">
        <f t="shared" si="31"/>
        <v>4</v>
      </c>
      <c r="AA44" s="38">
        <f t="shared" si="31"/>
        <v>4</v>
      </c>
      <c r="AB44" s="38">
        <f t="shared" si="31"/>
        <v>4</v>
      </c>
      <c r="AC44" s="38">
        <f t="shared" si="31"/>
        <v>4</v>
      </c>
      <c r="AD44" s="38">
        <f t="shared" si="31"/>
        <v>4</v>
      </c>
      <c r="AE44" s="38">
        <f t="shared" si="31"/>
        <v>4</v>
      </c>
      <c r="AF44" s="38">
        <f t="shared" si="31"/>
        <v>4</v>
      </c>
      <c r="AG44" s="38">
        <f t="shared" si="31"/>
        <v>4</v>
      </c>
      <c r="AH44" s="38">
        <f t="shared" si="31"/>
        <v>4</v>
      </c>
      <c r="AI44" s="38">
        <f t="shared" si="31"/>
        <v>4</v>
      </c>
      <c r="AJ44" s="38">
        <f t="shared" si="31"/>
        <v>4</v>
      </c>
      <c r="AK44" s="38">
        <f t="shared" si="31"/>
        <v>4</v>
      </c>
      <c r="AL44" s="38">
        <f t="shared" si="31"/>
        <v>4</v>
      </c>
      <c r="AM44" s="38">
        <f t="shared" si="31"/>
        <v>4</v>
      </c>
      <c r="AN44" s="38">
        <f t="shared" si="31"/>
        <v>4</v>
      </c>
      <c r="AO44" s="38">
        <f t="shared" si="31"/>
        <v>4</v>
      </c>
      <c r="AP44" s="38">
        <f t="shared" si="31"/>
        <v>4</v>
      </c>
      <c r="AQ44" s="38">
        <f t="shared" si="31"/>
        <v>4</v>
      </c>
      <c r="AR44" s="38">
        <f t="shared" si="31"/>
        <v>4</v>
      </c>
      <c r="AS44" s="38">
        <f t="shared" si="31"/>
        <v>4</v>
      </c>
      <c r="AT44" s="38">
        <f t="shared" si="31"/>
        <v>0</v>
      </c>
      <c r="AU44" s="38">
        <f t="shared" si="31"/>
        <v>0</v>
      </c>
      <c r="AV44" s="38">
        <f t="shared" si="31"/>
        <v>0</v>
      </c>
      <c r="AW44" s="38">
        <f t="shared" si="31"/>
        <v>0</v>
      </c>
      <c r="AX44" s="38"/>
      <c r="AY44" s="41">
        <f t="shared" si="18"/>
        <v>84</v>
      </c>
      <c r="AZ44">
        <f>W44+AY44</f>
        <v>84</v>
      </c>
      <c r="BC44">
        <f t="shared" si="14"/>
        <v>84</v>
      </c>
    </row>
    <row r="45" spans="1:55" ht="32.25" customHeight="1">
      <c r="A45" s="80"/>
      <c r="B45" s="91"/>
      <c r="C45" s="92"/>
      <c r="D45" s="37" t="s">
        <v>12</v>
      </c>
      <c r="E45" s="38">
        <f>E47</f>
        <v>0</v>
      </c>
      <c r="F45" s="38">
        <f aca="true" t="shared" si="32" ref="F45:V45">F47</f>
        <v>0</v>
      </c>
      <c r="G45" s="38">
        <f t="shared" si="32"/>
        <v>0</v>
      </c>
      <c r="H45" s="38">
        <f t="shared" si="32"/>
        <v>0</v>
      </c>
      <c r="I45" s="38">
        <f t="shared" si="32"/>
        <v>0</v>
      </c>
      <c r="J45" s="38">
        <f t="shared" si="32"/>
        <v>0</v>
      </c>
      <c r="K45" s="38">
        <f t="shared" si="32"/>
        <v>0</v>
      </c>
      <c r="L45" s="38">
        <f t="shared" si="32"/>
        <v>0</v>
      </c>
      <c r="M45" s="38">
        <f t="shared" si="32"/>
        <v>0</v>
      </c>
      <c r="N45" s="38">
        <f t="shared" si="32"/>
        <v>0</v>
      </c>
      <c r="O45" s="38">
        <f t="shared" si="32"/>
        <v>0</v>
      </c>
      <c r="P45" s="38">
        <f t="shared" si="32"/>
        <v>0</v>
      </c>
      <c r="Q45" s="38">
        <f t="shared" si="32"/>
        <v>0</v>
      </c>
      <c r="R45" s="38">
        <f t="shared" si="32"/>
        <v>0</v>
      </c>
      <c r="S45" s="38">
        <f t="shared" si="32"/>
        <v>0</v>
      </c>
      <c r="T45" s="38">
        <f t="shared" si="32"/>
        <v>0</v>
      </c>
      <c r="U45" s="38">
        <f t="shared" si="32"/>
        <v>0</v>
      </c>
      <c r="V45" s="38">
        <f t="shared" si="32"/>
        <v>0</v>
      </c>
      <c r="W45" s="39">
        <f t="shared" si="16"/>
        <v>0</v>
      </c>
      <c r="X45" s="40">
        <f aca="true" t="shared" si="33" ref="X45:AW45">X47</f>
        <v>0</v>
      </c>
      <c r="Y45" s="38">
        <f t="shared" si="33"/>
        <v>2</v>
      </c>
      <c r="Z45" s="38">
        <f t="shared" si="33"/>
        <v>2</v>
      </c>
      <c r="AA45" s="38">
        <f t="shared" si="33"/>
        <v>2</v>
      </c>
      <c r="AB45" s="38">
        <f t="shared" si="33"/>
        <v>2</v>
      </c>
      <c r="AC45" s="38">
        <f t="shared" si="33"/>
        <v>2</v>
      </c>
      <c r="AD45" s="38">
        <f t="shared" si="33"/>
        <v>2</v>
      </c>
      <c r="AE45" s="38">
        <f t="shared" si="33"/>
        <v>2</v>
      </c>
      <c r="AF45" s="38">
        <f t="shared" si="33"/>
        <v>2</v>
      </c>
      <c r="AG45" s="38">
        <f t="shared" si="33"/>
        <v>2</v>
      </c>
      <c r="AH45" s="38">
        <f t="shared" si="33"/>
        <v>2</v>
      </c>
      <c r="AI45" s="38">
        <f t="shared" si="33"/>
        <v>2</v>
      </c>
      <c r="AJ45" s="38">
        <f t="shared" si="33"/>
        <v>2</v>
      </c>
      <c r="AK45" s="38">
        <f t="shared" si="33"/>
        <v>2</v>
      </c>
      <c r="AL45" s="38">
        <f t="shared" si="33"/>
        <v>2</v>
      </c>
      <c r="AM45" s="38">
        <f t="shared" si="33"/>
        <v>2</v>
      </c>
      <c r="AN45" s="38">
        <f t="shared" si="33"/>
        <v>2</v>
      </c>
      <c r="AO45" s="38">
        <f t="shared" si="33"/>
        <v>2</v>
      </c>
      <c r="AP45" s="38">
        <f t="shared" si="33"/>
        <v>2</v>
      </c>
      <c r="AQ45" s="38">
        <f t="shared" si="33"/>
        <v>2</v>
      </c>
      <c r="AR45" s="38">
        <f t="shared" si="33"/>
        <v>2</v>
      </c>
      <c r="AS45" s="38">
        <f t="shared" si="33"/>
        <v>2</v>
      </c>
      <c r="AT45" s="38">
        <f t="shared" si="33"/>
        <v>0</v>
      </c>
      <c r="AU45" s="38">
        <f t="shared" si="33"/>
        <v>0</v>
      </c>
      <c r="AV45" s="38">
        <f t="shared" si="33"/>
        <v>0</v>
      </c>
      <c r="AW45" s="38">
        <f t="shared" si="33"/>
        <v>0</v>
      </c>
      <c r="AX45" s="38"/>
      <c r="AY45" s="41">
        <f t="shared" si="18"/>
        <v>42</v>
      </c>
      <c r="AZ45" s="35">
        <f>W45+AY45</f>
        <v>42</v>
      </c>
      <c r="BA45">
        <v>145</v>
      </c>
      <c r="BB45">
        <f>BA45-AZ45</f>
        <v>103</v>
      </c>
      <c r="BC45">
        <f t="shared" si="14"/>
        <v>42</v>
      </c>
    </row>
    <row r="46" spans="1:55" ht="20.25" customHeight="1">
      <c r="A46" s="80"/>
      <c r="B46" s="71" t="s">
        <v>42</v>
      </c>
      <c r="C46" s="72" t="s">
        <v>151</v>
      </c>
      <c r="D46" s="19" t="s">
        <v>11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1">
        <f t="shared" si="16"/>
        <v>0</v>
      </c>
      <c r="X46" s="5"/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>
        <v>4</v>
      </c>
      <c r="AE46" s="3">
        <v>4</v>
      </c>
      <c r="AF46" s="3">
        <v>4</v>
      </c>
      <c r="AG46" s="3">
        <v>4</v>
      </c>
      <c r="AH46" s="3">
        <v>4</v>
      </c>
      <c r="AI46" s="3">
        <v>4</v>
      </c>
      <c r="AJ46" s="3">
        <v>4</v>
      </c>
      <c r="AK46" s="3">
        <v>4</v>
      </c>
      <c r="AL46" s="3">
        <v>4</v>
      </c>
      <c r="AM46" s="3">
        <v>4</v>
      </c>
      <c r="AN46" s="3">
        <v>4</v>
      </c>
      <c r="AO46" s="3">
        <v>4</v>
      </c>
      <c r="AP46" s="3">
        <v>4</v>
      </c>
      <c r="AQ46" s="3">
        <v>4</v>
      </c>
      <c r="AR46" s="3">
        <v>4</v>
      </c>
      <c r="AS46" s="3">
        <v>4</v>
      </c>
      <c r="AT46" s="3"/>
      <c r="AU46" s="3"/>
      <c r="AV46" s="3">
        <v>0</v>
      </c>
      <c r="AW46" s="3">
        <v>0</v>
      </c>
      <c r="AX46" s="3"/>
      <c r="AY46" s="6">
        <f t="shared" si="18"/>
        <v>84</v>
      </c>
      <c r="AZ46">
        <f>W46+AY46</f>
        <v>84</v>
      </c>
      <c r="BC46">
        <f t="shared" si="14"/>
        <v>84</v>
      </c>
    </row>
    <row r="47" spans="1:55" ht="20.25" customHeight="1">
      <c r="A47" s="80"/>
      <c r="B47" s="71"/>
      <c r="C47" s="72"/>
      <c r="D47" s="19" t="s">
        <v>12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1">
        <f t="shared" si="16"/>
        <v>0</v>
      </c>
      <c r="X47" s="5"/>
      <c r="Y47" s="3">
        <v>2</v>
      </c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2</v>
      </c>
      <c r="AN47" s="3">
        <v>2</v>
      </c>
      <c r="AO47" s="3">
        <v>2</v>
      </c>
      <c r="AP47" s="3">
        <v>2</v>
      </c>
      <c r="AQ47" s="3">
        <v>2</v>
      </c>
      <c r="AR47" s="3">
        <v>2</v>
      </c>
      <c r="AS47" s="3">
        <v>2</v>
      </c>
      <c r="AT47" s="3"/>
      <c r="AU47" s="3"/>
      <c r="AV47" s="3">
        <v>0</v>
      </c>
      <c r="AW47" s="3">
        <v>0</v>
      </c>
      <c r="AX47" s="3"/>
      <c r="AY47" s="6">
        <f t="shared" si="18"/>
        <v>42</v>
      </c>
      <c r="AZ47" s="35">
        <f>W47+AY47</f>
        <v>42</v>
      </c>
      <c r="BA47">
        <v>48</v>
      </c>
      <c r="BB47">
        <f>BA47-AZ47</f>
        <v>6</v>
      </c>
      <c r="BC47">
        <f t="shared" si="14"/>
        <v>42</v>
      </c>
    </row>
    <row r="48" spans="1:55" ht="32.25" customHeight="1">
      <c r="A48" s="80"/>
      <c r="B48" s="91" t="s">
        <v>123</v>
      </c>
      <c r="C48" s="92" t="s">
        <v>124</v>
      </c>
      <c r="D48" s="37" t="s">
        <v>11</v>
      </c>
      <c r="E48" s="38">
        <f>E50+E52+E53</f>
        <v>5</v>
      </c>
      <c r="F48" s="38">
        <f aca="true" t="shared" si="34" ref="F48:V48">F50+F52+F53</f>
        <v>5</v>
      </c>
      <c r="G48" s="38">
        <f t="shared" si="34"/>
        <v>5</v>
      </c>
      <c r="H48" s="38">
        <f t="shared" si="34"/>
        <v>5</v>
      </c>
      <c r="I48" s="38">
        <f t="shared" si="34"/>
        <v>5</v>
      </c>
      <c r="J48" s="38">
        <f t="shared" si="34"/>
        <v>5</v>
      </c>
      <c r="K48" s="38">
        <f t="shared" si="34"/>
        <v>5</v>
      </c>
      <c r="L48" s="38">
        <f t="shared" si="34"/>
        <v>5</v>
      </c>
      <c r="M48" s="38">
        <f t="shared" si="34"/>
        <v>5</v>
      </c>
      <c r="N48" s="38">
        <f t="shared" si="34"/>
        <v>5</v>
      </c>
      <c r="O48" s="38">
        <f t="shared" si="34"/>
        <v>5</v>
      </c>
      <c r="P48" s="38">
        <f t="shared" si="34"/>
        <v>5</v>
      </c>
      <c r="Q48" s="38">
        <f t="shared" si="34"/>
        <v>5</v>
      </c>
      <c r="R48" s="38">
        <f t="shared" si="34"/>
        <v>5</v>
      </c>
      <c r="S48" s="38">
        <f t="shared" si="34"/>
        <v>5</v>
      </c>
      <c r="T48" s="38">
        <f t="shared" si="34"/>
        <v>5</v>
      </c>
      <c r="U48" s="38">
        <f t="shared" si="34"/>
        <v>5</v>
      </c>
      <c r="V48" s="38">
        <f t="shared" si="34"/>
        <v>0</v>
      </c>
      <c r="W48" s="39">
        <f t="shared" si="16"/>
        <v>85</v>
      </c>
      <c r="X48" s="40">
        <f>X50+X52+X53</f>
        <v>0</v>
      </c>
      <c r="Y48" s="38">
        <f aca="true" t="shared" si="35" ref="Y48:AW48">Y50+Y52+Y53</f>
        <v>5</v>
      </c>
      <c r="Z48" s="38">
        <f t="shared" si="35"/>
        <v>5</v>
      </c>
      <c r="AA48" s="38">
        <f t="shared" si="35"/>
        <v>5</v>
      </c>
      <c r="AB48" s="38">
        <f t="shared" si="35"/>
        <v>5</v>
      </c>
      <c r="AC48" s="38">
        <f t="shared" si="35"/>
        <v>5</v>
      </c>
      <c r="AD48" s="38">
        <f t="shared" si="35"/>
        <v>5</v>
      </c>
      <c r="AE48" s="38">
        <f t="shared" si="35"/>
        <v>5</v>
      </c>
      <c r="AF48" s="38">
        <f t="shared" si="35"/>
        <v>5</v>
      </c>
      <c r="AG48" s="38">
        <f t="shared" si="35"/>
        <v>5</v>
      </c>
      <c r="AH48" s="38">
        <f t="shared" si="35"/>
        <v>5</v>
      </c>
      <c r="AI48" s="38">
        <f t="shared" si="35"/>
        <v>5</v>
      </c>
      <c r="AJ48" s="38">
        <f t="shared" si="35"/>
        <v>5</v>
      </c>
      <c r="AK48" s="38">
        <f t="shared" si="35"/>
        <v>5</v>
      </c>
      <c r="AL48" s="38">
        <f t="shared" si="35"/>
        <v>5</v>
      </c>
      <c r="AM48" s="38">
        <f t="shared" si="35"/>
        <v>5</v>
      </c>
      <c r="AN48" s="38">
        <f t="shared" si="35"/>
        <v>2</v>
      </c>
      <c r="AO48" s="38">
        <f t="shared" si="35"/>
        <v>2</v>
      </c>
      <c r="AP48" s="38">
        <f t="shared" si="35"/>
        <v>2</v>
      </c>
      <c r="AQ48" s="38">
        <f t="shared" si="35"/>
        <v>2</v>
      </c>
      <c r="AR48" s="38">
        <f t="shared" si="35"/>
        <v>2</v>
      </c>
      <c r="AS48" s="38">
        <f t="shared" si="35"/>
        <v>2</v>
      </c>
      <c r="AT48" s="38">
        <f t="shared" si="35"/>
        <v>0</v>
      </c>
      <c r="AU48" s="38">
        <f t="shared" si="35"/>
        <v>36</v>
      </c>
      <c r="AV48" s="38">
        <f t="shared" si="35"/>
        <v>0</v>
      </c>
      <c r="AW48" s="38">
        <f t="shared" si="35"/>
        <v>0</v>
      </c>
      <c r="AX48" s="38"/>
      <c r="AY48" s="41">
        <f t="shared" si="18"/>
        <v>123</v>
      </c>
      <c r="AZ48">
        <f t="shared" si="5"/>
        <v>208</v>
      </c>
      <c r="BC48">
        <f t="shared" si="14"/>
        <v>208</v>
      </c>
    </row>
    <row r="49" spans="1:55" ht="32.25" customHeight="1">
      <c r="A49" s="80"/>
      <c r="B49" s="91"/>
      <c r="C49" s="92"/>
      <c r="D49" s="37" t="s">
        <v>12</v>
      </c>
      <c r="E49" s="38">
        <f aca="true" t="shared" si="36" ref="E49:V49">E51</f>
        <v>1</v>
      </c>
      <c r="F49" s="38">
        <f t="shared" si="36"/>
        <v>1</v>
      </c>
      <c r="G49" s="38">
        <f t="shared" si="36"/>
        <v>1</v>
      </c>
      <c r="H49" s="38">
        <f t="shared" si="36"/>
        <v>1</v>
      </c>
      <c r="I49" s="38">
        <f t="shared" si="36"/>
        <v>1</v>
      </c>
      <c r="J49" s="38">
        <f t="shared" si="36"/>
        <v>1</v>
      </c>
      <c r="K49" s="38">
        <f t="shared" si="36"/>
        <v>1</v>
      </c>
      <c r="L49" s="38">
        <f t="shared" si="36"/>
        <v>1</v>
      </c>
      <c r="M49" s="38">
        <f t="shared" si="36"/>
        <v>1</v>
      </c>
      <c r="N49" s="38">
        <f t="shared" si="36"/>
        <v>1</v>
      </c>
      <c r="O49" s="38">
        <f t="shared" si="36"/>
        <v>1</v>
      </c>
      <c r="P49" s="38">
        <f t="shared" si="36"/>
        <v>1</v>
      </c>
      <c r="Q49" s="38">
        <f t="shared" si="36"/>
        <v>1</v>
      </c>
      <c r="R49" s="38">
        <f t="shared" si="36"/>
        <v>1</v>
      </c>
      <c r="S49" s="38">
        <f t="shared" si="36"/>
        <v>1</v>
      </c>
      <c r="T49" s="38">
        <f t="shared" si="36"/>
        <v>1</v>
      </c>
      <c r="U49" s="38">
        <f t="shared" si="36"/>
        <v>1</v>
      </c>
      <c r="V49" s="38">
        <f t="shared" si="36"/>
        <v>0</v>
      </c>
      <c r="W49" s="39">
        <f t="shared" si="16"/>
        <v>17</v>
      </c>
      <c r="X49" s="40">
        <f aca="true" t="shared" si="37" ref="X49:AW49">X51</f>
        <v>0</v>
      </c>
      <c r="Y49" s="38">
        <f t="shared" si="37"/>
        <v>1</v>
      </c>
      <c r="Z49" s="38">
        <f t="shared" si="37"/>
        <v>1</v>
      </c>
      <c r="AA49" s="38">
        <f t="shared" si="37"/>
        <v>1</v>
      </c>
      <c r="AB49" s="38">
        <f t="shared" si="37"/>
        <v>1</v>
      </c>
      <c r="AC49" s="38">
        <f t="shared" si="37"/>
        <v>1</v>
      </c>
      <c r="AD49" s="38">
        <f t="shared" si="37"/>
        <v>1</v>
      </c>
      <c r="AE49" s="38">
        <f t="shared" si="37"/>
        <v>1</v>
      </c>
      <c r="AF49" s="38">
        <f t="shared" si="37"/>
        <v>1</v>
      </c>
      <c r="AG49" s="38">
        <f t="shared" si="37"/>
        <v>1</v>
      </c>
      <c r="AH49" s="38">
        <f t="shared" si="37"/>
        <v>1</v>
      </c>
      <c r="AI49" s="38">
        <f t="shared" si="37"/>
        <v>1</v>
      </c>
      <c r="AJ49" s="38">
        <f t="shared" si="37"/>
        <v>1</v>
      </c>
      <c r="AK49" s="38">
        <f t="shared" si="37"/>
        <v>1</v>
      </c>
      <c r="AL49" s="38">
        <f t="shared" si="37"/>
        <v>1</v>
      </c>
      <c r="AM49" s="38">
        <f t="shared" si="37"/>
        <v>1</v>
      </c>
      <c r="AN49" s="38">
        <f t="shared" si="37"/>
        <v>1</v>
      </c>
      <c r="AO49" s="38">
        <f t="shared" si="37"/>
        <v>1</v>
      </c>
      <c r="AP49" s="38">
        <f t="shared" si="37"/>
        <v>1</v>
      </c>
      <c r="AQ49" s="38">
        <f t="shared" si="37"/>
        <v>1</v>
      </c>
      <c r="AR49" s="38">
        <f t="shared" si="37"/>
        <v>1</v>
      </c>
      <c r="AS49" s="38">
        <f t="shared" si="37"/>
        <v>1</v>
      </c>
      <c r="AT49" s="38">
        <f t="shared" si="37"/>
        <v>0</v>
      </c>
      <c r="AU49" s="38">
        <f t="shared" si="37"/>
        <v>0</v>
      </c>
      <c r="AV49" s="38">
        <f t="shared" si="37"/>
        <v>0</v>
      </c>
      <c r="AW49" s="38">
        <f t="shared" si="37"/>
        <v>0</v>
      </c>
      <c r="AX49" s="38"/>
      <c r="AY49" s="41">
        <f t="shared" si="18"/>
        <v>21</v>
      </c>
      <c r="AZ49" s="35">
        <f t="shared" si="5"/>
        <v>38</v>
      </c>
      <c r="BA49">
        <v>145</v>
      </c>
      <c r="BB49">
        <f>BA49-AZ49</f>
        <v>107</v>
      </c>
      <c r="BC49">
        <f t="shared" si="14"/>
        <v>38</v>
      </c>
    </row>
    <row r="50" spans="1:56" ht="21" customHeight="1">
      <c r="A50" s="80"/>
      <c r="B50" s="71" t="s">
        <v>125</v>
      </c>
      <c r="C50" s="72" t="s">
        <v>126</v>
      </c>
      <c r="D50" s="19" t="s">
        <v>11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/>
      <c r="W50" s="31">
        <f t="shared" si="16"/>
        <v>34</v>
      </c>
      <c r="X50" s="5"/>
      <c r="Y50" s="3">
        <v>2</v>
      </c>
      <c r="Z50" s="3">
        <v>2</v>
      </c>
      <c r="AA50" s="3">
        <v>2</v>
      </c>
      <c r="AB50" s="3">
        <v>2</v>
      </c>
      <c r="AC50" s="3">
        <v>2</v>
      </c>
      <c r="AD50" s="3">
        <v>2</v>
      </c>
      <c r="AE50" s="3">
        <v>2</v>
      </c>
      <c r="AF50" s="3">
        <v>2</v>
      </c>
      <c r="AG50" s="3">
        <v>2</v>
      </c>
      <c r="AH50" s="3">
        <v>2</v>
      </c>
      <c r="AI50" s="3">
        <v>2</v>
      </c>
      <c r="AJ50" s="3">
        <v>2</v>
      </c>
      <c r="AK50" s="3">
        <v>2</v>
      </c>
      <c r="AL50" s="3">
        <v>2</v>
      </c>
      <c r="AM50" s="3">
        <v>2</v>
      </c>
      <c r="AN50" s="3">
        <v>2</v>
      </c>
      <c r="AO50" s="3">
        <v>2</v>
      </c>
      <c r="AP50" s="3">
        <v>2</v>
      </c>
      <c r="AQ50" s="3">
        <v>2</v>
      </c>
      <c r="AR50" s="3">
        <v>2</v>
      </c>
      <c r="AS50" s="3">
        <v>2</v>
      </c>
      <c r="AT50" s="3"/>
      <c r="AU50" s="3"/>
      <c r="AV50" s="3"/>
      <c r="AW50" s="3">
        <v>0</v>
      </c>
      <c r="AX50" s="3"/>
      <c r="AY50" s="6">
        <f t="shared" si="18"/>
        <v>42</v>
      </c>
      <c r="AZ50">
        <f t="shared" si="5"/>
        <v>76</v>
      </c>
      <c r="BC50">
        <f t="shared" si="14"/>
        <v>76</v>
      </c>
      <c r="BD50">
        <f>BC50+'2 курс'!BC51</f>
        <v>122</v>
      </c>
    </row>
    <row r="51" spans="1:56" ht="21" customHeight="1">
      <c r="A51" s="80"/>
      <c r="B51" s="71"/>
      <c r="C51" s="72"/>
      <c r="D51" s="19" t="s">
        <v>12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/>
      <c r="W51" s="31">
        <f t="shared" si="16"/>
        <v>17</v>
      </c>
      <c r="X51" s="5"/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1</v>
      </c>
      <c r="AN51" s="3">
        <v>1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/>
      <c r="AU51" s="3"/>
      <c r="AV51" s="3"/>
      <c r="AW51" s="3">
        <v>0</v>
      </c>
      <c r="AX51" s="3"/>
      <c r="AY51" s="6">
        <f t="shared" si="18"/>
        <v>21</v>
      </c>
      <c r="AZ51" s="35">
        <f t="shared" si="5"/>
        <v>38</v>
      </c>
      <c r="BA51">
        <v>48</v>
      </c>
      <c r="BB51">
        <f>BA51-AZ51</f>
        <v>10</v>
      </c>
      <c r="BC51">
        <f t="shared" si="14"/>
        <v>38</v>
      </c>
      <c r="BD51">
        <f>BC51+'2 курс'!BC52</f>
        <v>61</v>
      </c>
    </row>
    <row r="52" spans="1:56" ht="12.75">
      <c r="A52" s="80"/>
      <c r="B52" s="9" t="s">
        <v>168</v>
      </c>
      <c r="C52" s="24" t="s">
        <v>32</v>
      </c>
      <c r="D52" s="19" t="s">
        <v>11</v>
      </c>
      <c r="E52" s="3">
        <v>3</v>
      </c>
      <c r="F52" s="3">
        <v>3</v>
      </c>
      <c r="G52" s="3">
        <v>3</v>
      </c>
      <c r="H52" s="3">
        <v>3</v>
      </c>
      <c r="I52" s="3">
        <v>3</v>
      </c>
      <c r="J52" s="3">
        <v>3</v>
      </c>
      <c r="K52" s="3">
        <v>3</v>
      </c>
      <c r="L52" s="3">
        <v>3</v>
      </c>
      <c r="M52" s="3">
        <v>3</v>
      </c>
      <c r="N52" s="3">
        <v>3</v>
      </c>
      <c r="O52" s="3">
        <v>3</v>
      </c>
      <c r="P52" s="3">
        <v>3</v>
      </c>
      <c r="Q52" s="3">
        <v>3</v>
      </c>
      <c r="R52" s="3">
        <v>3</v>
      </c>
      <c r="S52" s="3">
        <v>3</v>
      </c>
      <c r="T52" s="3">
        <v>3</v>
      </c>
      <c r="U52" s="3">
        <v>3</v>
      </c>
      <c r="V52" s="3"/>
      <c r="W52" s="31">
        <f t="shared" si="16"/>
        <v>51</v>
      </c>
      <c r="X52" s="5"/>
      <c r="Y52" s="3">
        <v>3</v>
      </c>
      <c r="Z52" s="3">
        <v>3</v>
      </c>
      <c r="AA52" s="3">
        <v>3</v>
      </c>
      <c r="AB52" s="3">
        <v>3</v>
      </c>
      <c r="AC52" s="3">
        <v>3</v>
      </c>
      <c r="AD52" s="3">
        <v>3</v>
      </c>
      <c r="AE52" s="3">
        <v>3</v>
      </c>
      <c r="AF52" s="3">
        <v>3</v>
      </c>
      <c r="AG52" s="3">
        <v>3</v>
      </c>
      <c r="AH52" s="3">
        <v>3</v>
      </c>
      <c r="AI52" s="3">
        <v>3</v>
      </c>
      <c r="AJ52" s="3">
        <v>3</v>
      </c>
      <c r="AK52" s="3">
        <v>3</v>
      </c>
      <c r="AL52" s="3">
        <v>3</v>
      </c>
      <c r="AM52" s="3">
        <v>3</v>
      </c>
      <c r="AN52" s="3"/>
      <c r="AO52" s="3"/>
      <c r="AP52" s="3"/>
      <c r="AQ52" s="3"/>
      <c r="AR52" s="3"/>
      <c r="AS52" s="3"/>
      <c r="AT52" s="3"/>
      <c r="AU52" s="3"/>
      <c r="AV52" s="3"/>
      <c r="AW52" s="3">
        <v>0</v>
      </c>
      <c r="AX52" s="3"/>
      <c r="AY52" s="6">
        <f t="shared" si="18"/>
        <v>45</v>
      </c>
      <c r="AZ52">
        <f t="shared" si="5"/>
        <v>96</v>
      </c>
      <c r="BC52">
        <f t="shared" si="14"/>
        <v>96</v>
      </c>
      <c r="BD52">
        <f>BC52+'2 курс'!BC53</f>
        <v>165</v>
      </c>
    </row>
    <row r="53" spans="1:55" ht="19.5" customHeight="1">
      <c r="A53" s="80"/>
      <c r="B53" s="9" t="s">
        <v>169</v>
      </c>
      <c r="C53" s="24" t="s">
        <v>143</v>
      </c>
      <c r="D53" s="19" t="s">
        <v>11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1">
        <f t="shared" si="16"/>
        <v>0</v>
      </c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>
        <v>36</v>
      </c>
      <c r="AV53" s="3">
        <v>0</v>
      </c>
      <c r="AW53" s="3">
        <v>0</v>
      </c>
      <c r="AX53" s="3"/>
      <c r="AY53" s="6">
        <f t="shared" si="18"/>
        <v>36</v>
      </c>
      <c r="AZ53">
        <f>W53+AY53</f>
        <v>36</v>
      </c>
      <c r="BC53">
        <f t="shared" si="14"/>
        <v>36</v>
      </c>
    </row>
    <row r="54" spans="1:55" ht="12.75">
      <c r="A54" s="80"/>
      <c r="B54" s="82" t="s">
        <v>20</v>
      </c>
      <c r="C54" s="82"/>
      <c r="D54" s="82"/>
      <c r="E54" s="6">
        <f>E6+E14+E28</f>
        <v>36</v>
      </c>
      <c r="F54" s="6">
        <f aca="true" t="shared" si="38" ref="F54:V54">F6+F14+F28</f>
        <v>36</v>
      </c>
      <c r="G54" s="6">
        <f t="shared" si="38"/>
        <v>36</v>
      </c>
      <c r="H54" s="6">
        <f t="shared" si="38"/>
        <v>36</v>
      </c>
      <c r="I54" s="6">
        <f t="shared" si="38"/>
        <v>36</v>
      </c>
      <c r="J54" s="6">
        <f t="shared" si="38"/>
        <v>36</v>
      </c>
      <c r="K54" s="6">
        <f t="shared" si="38"/>
        <v>36</v>
      </c>
      <c r="L54" s="6">
        <f t="shared" si="38"/>
        <v>36</v>
      </c>
      <c r="M54" s="6">
        <f t="shared" si="38"/>
        <v>36</v>
      </c>
      <c r="N54" s="6">
        <f t="shared" si="38"/>
        <v>36</v>
      </c>
      <c r="O54" s="6">
        <f t="shared" si="38"/>
        <v>36</v>
      </c>
      <c r="P54" s="6">
        <f t="shared" si="38"/>
        <v>36</v>
      </c>
      <c r="Q54" s="6">
        <f t="shared" si="38"/>
        <v>36</v>
      </c>
      <c r="R54" s="6">
        <f t="shared" si="38"/>
        <v>36</v>
      </c>
      <c r="S54" s="6">
        <f t="shared" si="38"/>
        <v>36</v>
      </c>
      <c r="T54" s="6">
        <f t="shared" si="38"/>
        <v>36</v>
      </c>
      <c r="U54" s="6">
        <f t="shared" si="38"/>
        <v>36</v>
      </c>
      <c r="V54" s="6">
        <f t="shared" si="38"/>
        <v>0</v>
      </c>
      <c r="W54" s="32">
        <f t="shared" si="16"/>
        <v>612</v>
      </c>
      <c r="X54" s="7">
        <f aca="true" t="shared" si="39" ref="X54:AW54">X6+X14+X28</f>
        <v>0</v>
      </c>
      <c r="Y54" s="7">
        <f t="shared" si="39"/>
        <v>36</v>
      </c>
      <c r="Z54" s="7">
        <f t="shared" si="39"/>
        <v>36</v>
      </c>
      <c r="AA54" s="7">
        <f t="shared" si="39"/>
        <v>36</v>
      </c>
      <c r="AB54" s="7">
        <f t="shared" si="39"/>
        <v>36</v>
      </c>
      <c r="AC54" s="7">
        <f t="shared" si="39"/>
        <v>36</v>
      </c>
      <c r="AD54" s="7">
        <f t="shared" si="39"/>
        <v>36</v>
      </c>
      <c r="AE54" s="7">
        <f t="shared" si="39"/>
        <v>36</v>
      </c>
      <c r="AF54" s="7">
        <f t="shared" si="39"/>
        <v>36</v>
      </c>
      <c r="AG54" s="7">
        <f t="shared" si="39"/>
        <v>36</v>
      </c>
      <c r="AH54" s="7">
        <f t="shared" si="39"/>
        <v>36</v>
      </c>
      <c r="AI54" s="7">
        <f t="shared" si="39"/>
        <v>36</v>
      </c>
      <c r="AJ54" s="7">
        <f t="shared" si="39"/>
        <v>36</v>
      </c>
      <c r="AK54" s="7">
        <f t="shared" si="39"/>
        <v>36</v>
      </c>
      <c r="AL54" s="7">
        <f t="shared" si="39"/>
        <v>36</v>
      </c>
      <c r="AM54" s="7">
        <f t="shared" si="39"/>
        <v>36</v>
      </c>
      <c r="AN54" s="7">
        <f t="shared" si="39"/>
        <v>36</v>
      </c>
      <c r="AO54" s="7">
        <f t="shared" si="39"/>
        <v>36</v>
      </c>
      <c r="AP54" s="7">
        <f t="shared" si="39"/>
        <v>36</v>
      </c>
      <c r="AQ54" s="7">
        <f t="shared" si="39"/>
        <v>36</v>
      </c>
      <c r="AR54" s="7">
        <f t="shared" si="39"/>
        <v>36</v>
      </c>
      <c r="AS54" s="7">
        <f t="shared" si="39"/>
        <v>36</v>
      </c>
      <c r="AT54" s="7">
        <f t="shared" si="39"/>
        <v>36</v>
      </c>
      <c r="AU54" s="7">
        <f t="shared" si="39"/>
        <v>36</v>
      </c>
      <c r="AV54" s="7">
        <f t="shared" si="39"/>
        <v>0</v>
      </c>
      <c r="AW54" s="7">
        <f t="shared" si="39"/>
        <v>0</v>
      </c>
      <c r="AX54" s="6"/>
      <c r="AY54" s="11">
        <f t="shared" si="18"/>
        <v>828</v>
      </c>
      <c r="AZ54">
        <f t="shared" si="5"/>
        <v>1440</v>
      </c>
      <c r="BA54" s="12"/>
      <c r="BB54">
        <f>BA54-AZ54</f>
        <v>-1440</v>
      </c>
      <c r="BC54">
        <f t="shared" si="14"/>
        <v>1440</v>
      </c>
    </row>
    <row r="55" spans="1:55" ht="12.75">
      <c r="A55" s="80"/>
      <c r="B55" s="82" t="s">
        <v>21</v>
      </c>
      <c r="C55" s="82"/>
      <c r="D55" s="82"/>
      <c r="E55" s="6">
        <f>E7+E15+E29</f>
        <v>16</v>
      </c>
      <c r="F55" s="6">
        <f aca="true" t="shared" si="40" ref="F55:V55">F7+F15+F29</f>
        <v>15</v>
      </c>
      <c r="G55" s="6">
        <f t="shared" si="40"/>
        <v>17</v>
      </c>
      <c r="H55" s="6">
        <f t="shared" si="40"/>
        <v>15</v>
      </c>
      <c r="I55" s="6">
        <f t="shared" si="40"/>
        <v>17</v>
      </c>
      <c r="J55" s="6">
        <f t="shared" si="40"/>
        <v>15</v>
      </c>
      <c r="K55" s="6">
        <f t="shared" si="40"/>
        <v>17</v>
      </c>
      <c r="L55" s="6">
        <f t="shared" si="40"/>
        <v>15</v>
      </c>
      <c r="M55" s="6">
        <f t="shared" si="40"/>
        <v>17</v>
      </c>
      <c r="N55" s="6">
        <f t="shared" si="40"/>
        <v>15</v>
      </c>
      <c r="O55" s="6">
        <f t="shared" si="40"/>
        <v>17</v>
      </c>
      <c r="P55" s="6">
        <f t="shared" si="40"/>
        <v>15</v>
      </c>
      <c r="Q55" s="6">
        <f t="shared" si="40"/>
        <v>17</v>
      </c>
      <c r="R55" s="6">
        <f t="shared" si="40"/>
        <v>15</v>
      </c>
      <c r="S55" s="6">
        <f t="shared" si="40"/>
        <v>17</v>
      </c>
      <c r="T55" s="6">
        <f t="shared" si="40"/>
        <v>16</v>
      </c>
      <c r="U55" s="6">
        <f t="shared" si="40"/>
        <v>17</v>
      </c>
      <c r="V55" s="6">
        <f t="shared" si="40"/>
        <v>0</v>
      </c>
      <c r="W55" s="32">
        <f t="shared" si="16"/>
        <v>273</v>
      </c>
      <c r="X55" s="7">
        <f aca="true" t="shared" si="41" ref="X55:AW55">X7+X15+X29</f>
        <v>0</v>
      </c>
      <c r="Y55" s="7">
        <f t="shared" si="41"/>
        <v>17</v>
      </c>
      <c r="Z55" s="7">
        <f t="shared" si="41"/>
        <v>16</v>
      </c>
      <c r="AA55" s="7">
        <f t="shared" si="41"/>
        <v>17</v>
      </c>
      <c r="AB55" s="7">
        <f t="shared" si="41"/>
        <v>16</v>
      </c>
      <c r="AC55" s="7">
        <f t="shared" si="41"/>
        <v>16</v>
      </c>
      <c r="AD55" s="7">
        <f t="shared" si="41"/>
        <v>17</v>
      </c>
      <c r="AE55" s="7">
        <f t="shared" si="41"/>
        <v>16</v>
      </c>
      <c r="AF55" s="7">
        <f t="shared" si="41"/>
        <v>16</v>
      </c>
      <c r="AG55" s="7">
        <f t="shared" si="41"/>
        <v>17</v>
      </c>
      <c r="AH55" s="7">
        <f t="shared" si="41"/>
        <v>16</v>
      </c>
      <c r="AI55" s="7">
        <f t="shared" si="41"/>
        <v>17</v>
      </c>
      <c r="AJ55" s="7">
        <f t="shared" si="41"/>
        <v>18</v>
      </c>
      <c r="AK55" s="7">
        <f t="shared" si="41"/>
        <v>16</v>
      </c>
      <c r="AL55" s="7">
        <f t="shared" si="41"/>
        <v>16</v>
      </c>
      <c r="AM55" s="7">
        <f t="shared" si="41"/>
        <v>17</v>
      </c>
      <c r="AN55" s="7">
        <f t="shared" si="41"/>
        <v>16</v>
      </c>
      <c r="AO55" s="7">
        <f t="shared" si="41"/>
        <v>16</v>
      </c>
      <c r="AP55" s="7">
        <f t="shared" si="41"/>
        <v>17</v>
      </c>
      <c r="AQ55" s="7">
        <f t="shared" si="41"/>
        <v>16</v>
      </c>
      <c r="AR55" s="7">
        <f t="shared" si="41"/>
        <v>16</v>
      </c>
      <c r="AS55" s="7">
        <f t="shared" si="41"/>
        <v>17</v>
      </c>
      <c r="AT55" s="7">
        <f t="shared" si="41"/>
        <v>0</v>
      </c>
      <c r="AU55" s="7">
        <f t="shared" si="41"/>
        <v>0</v>
      </c>
      <c r="AV55" s="7">
        <f t="shared" si="41"/>
        <v>0</v>
      </c>
      <c r="AW55" s="7">
        <f t="shared" si="41"/>
        <v>0</v>
      </c>
      <c r="AX55" s="6"/>
      <c r="AY55" s="11">
        <f t="shared" si="18"/>
        <v>346</v>
      </c>
      <c r="AZ55">
        <f t="shared" si="5"/>
        <v>619</v>
      </c>
      <c r="BA55" s="12">
        <f>AZ55/22</f>
        <v>28.136363636363637</v>
      </c>
      <c r="BB55" s="14"/>
      <c r="BC55">
        <f t="shared" si="14"/>
        <v>619</v>
      </c>
    </row>
    <row r="56" spans="1:55" ht="13.5" thickBot="1">
      <c r="A56" s="81"/>
      <c r="B56" s="85" t="s">
        <v>22</v>
      </c>
      <c r="C56" s="85"/>
      <c r="D56" s="85"/>
      <c r="E56" s="33">
        <f>E54+E55</f>
        <v>52</v>
      </c>
      <c r="F56" s="33">
        <f aca="true" t="shared" si="42" ref="F56:AW56">F54+F55</f>
        <v>51</v>
      </c>
      <c r="G56" s="33">
        <f t="shared" si="42"/>
        <v>53</v>
      </c>
      <c r="H56" s="33">
        <f t="shared" si="42"/>
        <v>51</v>
      </c>
      <c r="I56" s="33">
        <f t="shared" si="42"/>
        <v>53</v>
      </c>
      <c r="J56" s="33">
        <f t="shared" si="42"/>
        <v>51</v>
      </c>
      <c r="K56" s="33">
        <f t="shared" si="42"/>
        <v>53</v>
      </c>
      <c r="L56" s="33">
        <f t="shared" si="42"/>
        <v>51</v>
      </c>
      <c r="M56" s="33">
        <f t="shared" si="42"/>
        <v>53</v>
      </c>
      <c r="N56" s="33">
        <f t="shared" si="42"/>
        <v>51</v>
      </c>
      <c r="O56" s="33">
        <f t="shared" si="42"/>
        <v>53</v>
      </c>
      <c r="P56" s="33">
        <f t="shared" si="42"/>
        <v>51</v>
      </c>
      <c r="Q56" s="33">
        <f t="shared" si="42"/>
        <v>53</v>
      </c>
      <c r="R56" s="33">
        <f t="shared" si="42"/>
        <v>51</v>
      </c>
      <c r="S56" s="33">
        <f t="shared" si="42"/>
        <v>53</v>
      </c>
      <c r="T56" s="33">
        <f t="shared" si="42"/>
        <v>52</v>
      </c>
      <c r="U56" s="33">
        <f t="shared" si="42"/>
        <v>53</v>
      </c>
      <c r="V56" s="33">
        <f t="shared" si="42"/>
        <v>0</v>
      </c>
      <c r="W56" s="34">
        <f>W54+W55</f>
        <v>885</v>
      </c>
      <c r="X56" s="17"/>
      <c r="Y56" s="2">
        <f>Y54+Y55</f>
        <v>53</v>
      </c>
      <c r="Z56" s="2">
        <f t="shared" si="42"/>
        <v>52</v>
      </c>
      <c r="AA56" s="2">
        <f t="shared" si="42"/>
        <v>53</v>
      </c>
      <c r="AB56" s="2">
        <f t="shared" si="42"/>
        <v>52</v>
      </c>
      <c r="AC56" s="2">
        <f t="shared" si="42"/>
        <v>52</v>
      </c>
      <c r="AD56" s="2">
        <f t="shared" si="42"/>
        <v>53</v>
      </c>
      <c r="AE56" s="2">
        <f t="shared" si="42"/>
        <v>52</v>
      </c>
      <c r="AF56" s="2">
        <f t="shared" si="42"/>
        <v>52</v>
      </c>
      <c r="AG56" s="2">
        <f t="shared" si="42"/>
        <v>53</v>
      </c>
      <c r="AH56" s="2">
        <f t="shared" si="42"/>
        <v>52</v>
      </c>
      <c r="AI56" s="2">
        <f t="shared" si="42"/>
        <v>53</v>
      </c>
      <c r="AJ56" s="2">
        <f t="shared" si="42"/>
        <v>54</v>
      </c>
      <c r="AK56" s="2">
        <f t="shared" si="42"/>
        <v>52</v>
      </c>
      <c r="AL56" s="2">
        <f t="shared" si="42"/>
        <v>52</v>
      </c>
      <c r="AM56" s="2">
        <f t="shared" si="42"/>
        <v>53</v>
      </c>
      <c r="AN56" s="2">
        <f t="shared" si="42"/>
        <v>52</v>
      </c>
      <c r="AO56" s="2">
        <f t="shared" si="42"/>
        <v>52</v>
      </c>
      <c r="AP56" s="2">
        <f t="shared" si="42"/>
        <v>53</v>
      </c>
      <c r="AQ56" s="2">
        <f t="shared" si="42"/>
        <v>52</v>
      </c>
      <c r="AR56" s="2">
        <f t="shared" si="42"/>
        <v>52</v>
      </c>
      <c r="AS56" s="2">
        <f t="shared" si="42"/>
        <v>53</v>
      </c>
      <c r="AT56" s="2">
        <f t="shared" si="42"/>
        <v>36</v>
      </c>
      <c r="AU56" s="2">
        <f t="shared" si="42"/>
        <v>36</v>
      </c>
      <c r="AV56" s="2">
        <f t="shared" si="42"/>
        <v>0</v>
      </c>
      <c r="AW56" s="2">
        <f t="shared" si="42"/>
        <v>0</v>
      </c>
      <c r="AX56" s="2"/>
      <c r="AY56" s="2">
        <f>AY54+AY55</f>
        <v>1174</v>
      </c>
      <c r="AZ56">
        <f t="shared" si="5"/>
        <v>2059</v>
      </c>
      <c r="BA56" s="12">
        <f>AZ56/22</f>
        <v>93.5909090909091</v>
      </c>
      <c r="BB56" s="14"/>
      <c r="BC56">
        <f t="shared" si="14"/>
        <v>2059</v>
      </c>
    </row>
    <row r="66" spans="26:52" ht="12.7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</row>
    <row r="67" spans="26:52" ht="12.75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2"/>
      <c r="AZ67" s="13"/>
    </row>
    <row r="68" spans="26:52" ht="12.7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3"/>
    </row>
    <row r="69" spans="26:51" ht="12.75"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26:51" ht="12.7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</sheetData>
  <sheetProtection/>
  <mergeCells count="61">
    <mergeCell ref="A1:A56"/>
    <mergeCell ref="B6:B7"/>
    <mergeCell ref="C6:C7"/>
    <mergeCell ref="B8:B9"/>
    <mergeCell ref="O1:Q1"/>
    <mergeCell ref="B12:B13"/>
    <mergeCell ref="C12:C13"/>
    <mergeCell ref="B16:B17"/>
    <mergeCell ref="C16:C17"/>
    <mergeCell ref="C1:C5"/>
    <mergeCell ref="D1:D5"/>
    <mergeCell ref="C8:C9"/>
    <mergeCell ref="B10:B11"/>
    <mergeCell ref="C10:C11"/>
    <mergeCell ref="J1:M1"/>
    <mergeCell ref="AP1:AR1"/>
    <mergeCell ref="AC1:AE1"/>
    <mergeCell ref="AK1:AN1"/>
    <mergeCell ref="Y1:AA1"/>
    <mergeCell ref="AG1:AJ1"/>
    <mergeCell ref="B14:B15"/>
    <mergeCell ref="C14:C15"/>
    <mergeCell ref="F1:I1"/>
    <mergeCell ref="S1:V1"/>
    <mergeCell ref="B1:B5"/>
    <mergeCell ref="B18:B19"/>
    <mergeCell ref="C18:C19"/>
    <mergeCell ref="B20:B21"/>
    <mergeCell ref="C20:C21"/>
    <mergeCell ref="B22:B23"/>
    <mergeCell ref="C22:C23"/>
    <mergeCell ref="B24:B25"/>
    <mergeCell ref="C24:C25"/>
    <mergeCell ref="C32:C33"/>
    <mergeCell ref="B48:B49"/>
    <mergeCell ref="C48:C49"/>
    <mergeCell ref="B46:B47"/>
    <mergeCell ref="C46:C47"/>
    <mergeCell ref="B26:B27"/>
    <mergeCell ref="C26:C27"/>
    <mergeCell ref="B28:B29"/>
    <mergeCell ref="C28:C29"/>
    <mergeCell ref="B50:B51"/>
    <mergeCell ref="C50:C51"/>
    <mergeCell ref="B54:D54"/>
    <mergeCell ref="B55:D55"/>
    <mergeCell ref="B56:D56"/>
    <mergeCell ref="B42:B43"/>
    <mergeCell ref="C42:C43"/>
    <mergeCell ref="B44:B45"/>
    <mergeCell ref="C44:C45"/>
    <mergeCell ref="AT1:AW1"/>
    <mergeCell ref="B34:B35"/>
    <mergeCell ref="C34:C35"/>
    <mergeCell ref="B38:B39"/>
    <mergeCell ref="C38:C39"/>
    <mergeCell ref="B40:B41"/>
    <mergeCell ref="C40:C41"/>
    <mergeCell ref="B30:B31"/>
    <mergeCell ref="C30:C31"/>
    <mergeCell ref="B32:B33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view="pageBreakPreview" zoomScaleSheetLayoutView="100" workbookViewId="0" topLeftCell="A1">
      <pane xSplit="3" ySplit="5" topLeftCell="H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2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0.00390625" style="0" customWidth="1"/>
    <col min="4" max="49" width="4.75390625" style="0" customWidth="1"/>
    <col min="50" max="50" width="5.625" style="60" customWidth="1"/>
    <col min="51" max="53" width="0" style="0" hidden="1" customWidth="1"/>
  </cols>
  <sheetData>
    <row r="1" spans="1:50" ht="85.5">
      <c r="A1" s="79" t="s">
        <v>223</v>
      </c>
      <c r="B1" s="77" t="s">
        <v>8</v>
      </c>
      <c r="C1" s="77" t="s">
        <v>0</v>
      </c>
      <c r="D1" s="27" t="s">
        <v>127</v>
      </c>
      <c r="E1" s="96" t="s">
        <v>4</v>
      </c>
      <c r="F1" s="97"/>
      <c r="G1" s="97"/>
      <c r="H1" s="98"/>
      <c r="I1" s="67" t="s">
        <v>75</v>
      </c>
      <c r="J1" s="67"/>
      <c r="K1" s="67"/>
      <c r="L1" s="67"/>
      <c r="M1" s="27" t="s">
        <v>128</v>
      </c>
      <c r="N1" s="67" t="s">
        <v>5</v>
      </c>
      <c r="O1" s="67"/>
      <c r="P1" s="67"/>
      <c r="Q1" s="27" t="s">
        <v>129</v>
      </c>
      <c r="R1" s="96" t="s">
        <v>6</v>
      </c>
      <c r="S1" s="97"/>
      <c r="T1" s="97"/>
      <c r="U1" s="98"/>
      <c r="V1" s="28" t="s">
        <v>201</v>
      </c>
      <c r="W1" s="42" t="s">
        <v>130</v>
      </c>
      <c r="X1" s="102" t="s">
        <v>23</v>
      </c>
      <c r="Y1" s="103"/>
      <c r="Z1" s="68"/>
      <c r="AA1" s="25" t="s">
        <v>131</v>
      </c>
      <c r="AB1" s="70" t="s">
        <v>24</v>
      </c>
      <c r="AC1" s="70"/>
      <c r="AD1" s="70"/>
      <c r="AE1" s="25" t="s">
        <v>132</v>
      </c>
      <c r="AF1" s="93" t="s">
        <v>25</v>
      </c>
      <c r="AG1" s="94"/>
      <c r="AH1" s="94"/>
      <c r="AI1" s="95"/>
      <c r="AJ1" s="70" t="s">
        <v>26</v>
      </c>
      <c r="AK1" s="70"/>
      <c r="AL1" s="70"/>
      <c r="AM1" s="70"/>
      <c r="AN1" s="36" t="s">
        <v>133</v>
      </c>
      <c r="AO1" s="93" t="s">
        <v>27</v>
      </c>
      <c r="AP1" s="94"/>
      <c r="AQ1" s="95"/>
      <c r="AR1" s="25" t="s">
        <v>134</v>
      </c>
      <c r="AS1" s="93" t="s">
        <v>28</v>
      </c>
      <c r="AT1" s="94"/>
      <c r="AU1" s="94"/>
      <c r="AV1" s="95"/>
      <c r="AW1" s="25" t="s">
        <v>202</v>
      </c>
      <c r="AX1" s="104" t="s">
        <v>174</v>
      </c>
    </row>
    <row r="2" spans="1:50" ht="12.75">
      <c r="A2" s="80"/>
      <c r="B2" s="78"/>
      <c r="C2" s="78"/>
      <c r="D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05"/>
    </row>
    <row r="3" spans="1:50" ht="12.75">
      <c r="A3" s="80"/>
      <c r="B3" s="78"/>
      <c r="C3" s="78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105"/>
    </row>
    <row r="4" spans="1:50" ht="12.75">
      <c r="A4" s="80"/>
      <c r="B4" s="78"/>
      <c r="C4" s="78"/>
      <c r="D4" s="89" t="s">
        <v>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107"/>
      <c r="AX4" s="105"/>
    </row>
    <row r="5" spans="1:50" ht="12.75">
      <c r="A5" s="80"/>
      <c r="B5" s="78"/>
      <c r="C5" s="78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6"/>
    </row>
    <row r="6" spans="1:54" ht="33.75">
      <c r="A6" s="80"/>
      <c r="B6" s="21" t="s">
        <v>95</v>
      </c>
      <c r="C6" s="23" t="s">
        <v>96</v>
      </c>
      <c r="D6" s="10">
        <f aca="true" t="shared" si="0" ref="D6:S6">+D7+D8+D9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v>2</v>
      </c>
      <c r="U6" s="10">
        <f>+U7+U8+U9</f>
        <v>0</v>
      </c>
      <c r="V6" s="30">
        <f>SUM(D6:U6)</f>
        <v>2</v>
      </c>
      <c r="W6" s="16">
        <f aca="true" t="shared" si="1" ref="W6:AQ6">+W7+W8+W9</f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v>1</v>
      </c>
      <c r="AS6" s="16">
        <f>+AS7+AS8+AS9</f>
        <v>0</v>
      </c>
      <c r="AT6" s="16">
        <f>+AT7+AT8+AT9</f>
        <v>0</v>
      </c>
      <c r="AU6" s="16">
        <f>+AU7+AU8+AU9</f>
        <v>0</v>
      </c>
      <c r="AV6" s="16">
        <f>+AV7+AV8+AV9</f>
        <v>0</v>
      </c>
      <c r="AW6" s="10">
        <f>SUM(W6:AV6)</f>
        <v>1</v>
      </c>
      <c r="AX6" s="57" t="s">
        <v>208</v>
      </c>
      <c r="AY6">
        <f>V6+AX6</f>
        <v>42373</v>
      </c>
      <c r="BB6">
        <f aca="true" t="shared" si="2" ref="BB6:BB11">AX6+V6</f>
        <v>42373</v>
      </c>
    </row>
    <row r="7" spans="1:54" ht="12.75">
      <c r="A7" s="80"/>
      <c r="B7" s="9" t="s">
        <v>99</v>
      </c>
      <c r="C7" s="24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 t="s">
        <v>194</v>
      </c>
      <c r="AS7" s="3"/>
      <c r="AT7" s="3"/>
      <c r="AU7" s="3"/>
      <c r="AV7" s="3"/>
      <c r="AW7" s="3" t="s">
        <v>194</v>
      </c>
      <c r="AX7" s="58" t="s">
        <v>194</v>
      </c>
      <c r="AY7" t="e">
        <f aca="true" t="shared" si="3" ref="AY7:AY32">V7+AX7</f>
        <v>#VALUE!</v>
      </c>
      <c r="BB7" t="e">
        <f t="shared" si="2"/>
        <v>#VALUE!</v>
      </c>
    </row>
    <row r="8" spans="1:54" ht="12.75">
      <c r="A8" s="80"/>
      <c r="B8" s="9" t="s">
        <v>100</v>
      </c>
      <c r="C8" s="24" t="s">
        <v>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194</v>
      </c>
      <c r="U8" s="3"/>
      <c r="V8" s="31" t="s">
        <v>194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194</v>
      </c>
      <c r="AS8" s="3"/>
      <c r="AT8" s="3"/>
      <c r="AU8" s="3"/>
      <c r="AV8" s="3"/>
      <c r="AW8" s="3">
        <f aca="true" t="shared" si="4" ref="AW8:AW15">SUM(W8:AV8)</f>
        <v>0</v>
      </c>
      <c r="AX8" s="58" t="s">
        <v>203</v>
      </c>
      <c r="AY8" t="e">
        <f t="shared" si="3"/>
        <v>#VALUE!</v>
      </c>
      <c r="BB8" t="e">
        <f t="shared" si="2"/>
        <v>#VALUE!</v>
      </c>
    </row>
    <row r="9" spans="1:255" ht="12.75">
      <c r="A9" s="80"/>
      <c r="B9" s="9" t="s">
        <v>136</v>
      </c>
      <c r="C9" s="24" t="s">
        <v>135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176</v>
      </c>
      <c r="U9" s="3"/>
      <c r="V9" s="31" t="s">
        <v>176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>
        <f t="shared" si="4"/>
        <v>0</v>
      </c>
      <c r="AX9" s="58">
        <f>SUM(W9:AV9)</f>
        <v>0</v>
      </c>
      <c r="AY9" t="e">
        <f t="shared" si="3"/>
        <v>#VALUE!</v>
      </c>
      <c r="BB9" t="e">
        <f t="shared" si="2"/>
        <v>#VALUE!</v>
      </c>
      <c r="IU9" t="e">
        <f>SUM(AY9:IT9)</f>
        <v>#VALUE!</v>
      </c>
    </row>
    <row r="10" spans="1:54" ht="12.75">
      <c r="A10" s="80"/>
      <c r="B10" s="21" t="s">
        <v>9</v>
      </c>
      <c r="C10" s="22" t="s">
        <v>10</v>
      </c>
      <c r="D10" s="10">
        <f aca="true" t="shared" si="5" ref="D10:S10">D11+D12+D13+D14+D15+D16</f>
        <v>0</v>
      </c>
      <c r="E10" s="10">
        <f t="shared" si="5"/>
        <v>0</v>
      </c>
      <c r="F10" s="10">
        <f t="shared" si="5"/>
        <v>0</v>
      </c>
      <c r="G10" s="10">
        <f t="shared" si="5"/>
        <v>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0</v>
      </c>
      <c r="N10" s="10">
        <f t="shared" si="5"/>
        <v>0</v>
      </c>
      <c r="O10" s="10">
        <f t="shared" si="5"/>
        <v>0</v>
      </c>
      <c r="P10" s="10">
        <f t="shared" si="5"/>
        <v>0</v>
      </c>
      <c r="Q10" s="10">
        <f t="shared" si="5"/>
        <v>0</v>
      </c>
      <c r="R10" s="10">
        <f t="shared" si="5"/>
        <v>0</v>
      </c>
      <c r="S10" s="10">
        <f t="shared" si="5"/>
        <v>0</v>
      </c>
      <c r="T10" s="10">
        <v>3</v>
      </c>
      <c r="U10" s="10">
        <f>U11+U12+U13+U14+U15+U16</f>
        <v>0</v>
      </c>
      <c r="V10" s="10">
        <f>SUM(D10:U10)</f>
        <v>3</v>
      </c>
      <c r="W10" s="16">
        <f aca="true" t="shared" si="6" ref="W10:AQ10">W11+W12+W13+W14+W15+W16</f>
        <v>0</v>
      </c>
      <c r="X10" s="10">
        <f t="shared" si="6"/>
        <v>0</v>
      </c>
      <c r="Y10" s="10">
        <f t="shared" si="6"/>
        <v>0</v>
      </c>
      <c r="Z10" s="10">
        <f t="shared" si="6"/>
        <v>0</v>
      </c>
      <c r="AA10" s="10">
        <f t="shared" si="6"/>
        <v>0</v>
      </c>
      <c r="AB10" s="10">
        <f t="shared" si="6"/>
        <v>0</v>
      </c>
      <c r="AC10" s="10">
        <f t="shared" si="6"/>
        <v>0</v>
      </c>
      <c r="AD10" s="10">
        <f t="shared" si="6"/>
        <v>0</v>
      </c>
      <c r="AE10" s="10">
        <f t="shared" si="6"/>
        <v>0</v>
      </c>
      <c r="AF10" s="10">
        <f t="shared" si="6"/>
        <v>0</v>
      </c>
      <c r="AG10" s="10">
        <f t="shared" si="6"/>
        <v>0</v>
      </c>
      <c r="AH10" s="10">
        <f t="shared" si="6"/>
        <v>0</v>
      </c>
      <c r="AI10" s="10">
        <f t="shared" si="6"/>
        <v>0</v>
      </c>
      <c r="AJ10" s="10">
        <f t="shared" si="6"/>
        <v>0</v>
      </c>
      <c r="AK10" s="10">
        <f t="shared" si="6"/>
        <v>0</v>
      </c>
      <c r="AL10" s="10">
        <f t="shared" si="6"/>
        <v>0</v>
      </c>
      <c r="AM10" s="10">
        <f t="shared" si="6"/>
        <v>0</v>
      </c>
      <c r="AN10" s="10">
        <f t="shared" si="6"/>
        <v>0</v>
      </c>
      <c r="AO10" s="10">
        <f t="shared" si="6"/>
        <v>0</v>
      </c>
      <c r="AP10" s="10">
        <f t="shared" si="6"/>
        <v>0</v>
      </c>
      <c r="AQ10" s="10">
        <f t="shared" si="6"/>
        <v>0</v>
      </c>
      <c r="AR10" s="10">
        <v>3</v>
      </c>
      <c r="AS10" s="10">
        <f>AS11+AS12+AS13+AS14+AS15+AS16</f>
        <v>0</v>
      </c>
      <c r="AT10" s="10">
        <f>AT11+AT12+AT13+AT14+AT15+AT16</f>
        <v>0</v>
      </c>
      <c r="AU10" s="10">
        <f>AU11+AU12+AU13+AU14+AU15+AU16</f>
        <v>0</v>
      </c>
      <c r="AV10" s="10">
        <f>AV11+AV12+AV13+AV14+AV15+AV16</f>
        <v>0</v>
      </c>
      <c r="AW10" s="10">
        <f>SUM(W10:AV10)</f>
        <v>3</v>
      </c>
      <c r="AX10" s="57" t="s">
        <v>204</v>
      </c>
      <c r="AY10">
        <f t="shared" si="3"/>
        <v>42435</v>
      </c>
      <c r="AZ10" s="12"/>
      <c r="BB10">
        <f t="shared" si="2"/>
        <v>42435</v>
      </c>
    </row>
    <row r="11" spans="1:54" ht="24">
      <c r="A11" s="80"/>
      <c r="B11" s="9" t="s">
        <v>13</v>
      </c>
      <c r="C11" s="24" t="s">
        <v>137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1">
        <f>SUM(D11:U11)</f>
        <v>0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 t="s">
        <v>194</v>
      </c>
      <c r="AS11" s="3"/>
      <c r="AT11" s="3"/>
      <c r="AU11" s="3"/>
      <c r="AV11" s="3"/>
      <c r="AW11" s="3" t="s">
        <v>194</v>
      </c>
      <c r="AX11" s="58" t="s">
        <v>194</v>
      </c>
      <c r="AY11" t="e">
        <f t="shared" si="3"/>
        <v>#VALUE!</v>
      </c>
      <c r="BB11" t="e">
        <f t="shared" si="2"/>
        <v>#VALUE!</v>
      </c>
    </row>
    <row r="12" spans="1:54" ht="12.75">
      <c r="A12" s="80"/>
      <c r="B12" s="9" t="s">
        <v>16</v>
      </c>
      <c r="C12" s="24" t="s">
        <v>138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1">
        <v>0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176</v>
      </c>
      <c r="AS12" s="3"/>
      <c r="AT12" s="3"/>
      <c r="AU12" s="3"/>
      <c r="AV12" s="3"/>
      <c r="AW12" s="3" t="s">
        <v>176</v>
      </c>
      <c r="AX12" s="58" t="s">
        <v>176</v>
      </c>
      <c r="AY12" t="e">
        <f t="shared" si="3"/>
        <v>#VALUE!</v>
      </c>
      <c r="BB12" t="e">
        <f aca="true" t="shared" si="7" ref="BB12:BB32">AX12+V12</f>
        <v>#VALUE!</v>
      </c>
    </row>
    <row r="13" spans="1:54" ht="12.75">
      <c r="A13" s="80"/>
      <c r="B13" s="9" t="s">
        <v>36</v>
      </c>
      <c r="C13" s="24" t="s">
        <v>139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176</v>
      </c>
      <c r="U13" s="3"/>
      <c r="V13" s="31" t="s">
        <v>176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>
        <f t="shared" si="4"/>
        <v>0</v>
      </c>
      <c r="AX13" s="58">
        <f>SUM(W13:AV13)</f>
        <v>0</v>
      </c>
      <c r="AY13" t="e">
        <f t="shared" si="3"/>
        <v>#VALUE!</v>
      </c>
      <c r="BB13" t="e">
        <f t="shared" si="7"/>
        <v>#VALUE!</v>
      </c>
    </row>
    <row r="14" spans="1:55" ht="12.75">
      <c r="A14" s="80"/>
      <c r="B14" s="9" t="s">
        <v>52</v>
      </c>
      <c r="C14" s="24" t="s">
        <v>108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 t="s">
        <v>176</v>
      </c>
      <c r="U14" s="3"/>
      <c r="V14" s="31" t="s">
        <v>176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>
        <f t="shared" si="4"/>
        <v>0</v>
      </c>
      <c r="AX14" s="58">
        <f>SUM(W14:AV14)</f>
        <v>0</v>
      </c>
      <c r="AY14" t="e">
        <f t="shared" si="3"/>
        <v>#VALUE!</v>
      </c>
      <c r="BB14" t="e">
        <f t="shared" si="7"/>
        <v>#VALUE!</v>
      </c>
      <c r="BC14" t="e">
        <f>BB14+'2 курс'!BC38</f>
        <v>#VALUE!</v>
      </c>
    </row>
    <row r="15" spans="1:54" ht="24">
      <c r="A15" s="80"/>
      <c r="B15" s="9" t="s">
        <v>140</v>
      </c>
      <c r="C15" s="24" t="s">
        <v>109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 t="s">
        <v>176</v>
      </c>
      <c r="U15" s="3"/>
      <c r="V15" s="31" t="s">
        <v>176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f t="shared" si="4"/>
        <v>0</v>
      </c>
      <c r="AX15" s="58">
        <f>SUM(W15:AV15)</f>
        <v>0</v>
      </c>
      <c r="AY15" t="e">
        <f t="shared" si="3"/>
        <v>#VALUE!</v>
      </c>
      <c r="BB15" t="e">
        <f t="shared" si="7"/>
        <v>#VALUE!</v>
      </c>
    </row>
    <row r="16" spans="1:54" ht="24">
      <c r="A16" s="80"/>
      <c r="B16" s="9" t="s">
        <v>141</v>
      </c>
      <c r="C16" s="24" t="s">
        <v>142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">
        <f>SUM(D16:U16)</f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 t="s">
        <v>176</v>
      </c>
      <c r="AS16" s="3"/>
      <c r="AT16" s="3"/>
      <c r="AU16" s="3"/>
      <c r="AV16" s="3"/>
      <c r="AW16" s="3" t="s">
        <v>176</v>
      </c>
      <c r="AX16" s="58" t="s">
        <v>176</v>
      </c>
      <c r="AY16" t="e">
        <f t="shared" si="3"/>
        <v>#VALUE!</v>
      </c>
      <c r="BB16" t="e">
        <f t="shared" si="7"/>
        <v>#VALUE!</v>
      </c>
    </row>
    <row r="17" spans="1:54" ht="12.75">
      <c r="A17" s="80"/>
      <c r="B17" s="21" t="s">
        <v>17</v>
      </c>
      <c r="C17" s="22" t="s">
        <v>18</v>
      </c>
      <c r="D17" s="10">
        <f aca="true" t="shared" si="8" ref="D17:U17">D18+D23+D26+D28</f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  <c r="M17" s="10">
        <f t="shared" si="8"/>
        <v>0</v>
      </c>
      <c r="N17" s="10">
        <f t="shared" si="8"/>
        <v>0</v>
      </c>
      <c r="O17" s="10">
        <f t="shared" si="8"/>
        <v>0</v>
      </c>
      <c r="P17" s="10">
        <f t="shared" si="8"/>
        <v>0</v>
      </c>
      <c r="Q17" s="10">
        <f t="shared" si="8"/>
        <v>0</v>
      </c>
      <c r="R17" s="10">
        <f t="shared" si="8"/>
        <v>0</v>
      </c>
      <c r="S17" s="10">
        <f t="shared" si="8"/>
        <v>0</v>
      </c>
      <c r="T17" s="10">
        <f t="shared" si="8"/>
        <v>0</v>
      </c>
      <c r="U17" s="10">
        <f t="shared" si="8"/>
        <v>0</v>
      </c>
      <c r="V17" s="10">
        <f>SUM(D17:U17)</f>
        <v>0</v>
      </c>
      <c r="W17" s="16">
        <f aca="true" t="shared" si="9" ref="W17:AU17">W18+W23+W26+W28</f>
        <v>0</v>
      </c>
      <c r="X17" s="10">
        <f t="shared" si="9"/>
        <v>0</v>
      </c>
      <c r="Y17" s="10">
        <f t="shared" si="9"/>
        <v>0</v>
      </c>
      <c r="Z17" s="10">
        <f t="shared" si="9"/>
        <v>0</v>
      </c>
      <c r="AA17" s="10">
        <f t="shared" si="9"/>
        <v>0</v>
      </c>
      <c r="AB17" s="10">
        <f t="shared" si="9"/>
        <v>0</v>
      </c>
      <c r="AC17" s="10">
        <f t="shared" si="9"/>
        <v>0</v>
      </c>
      <c r="AD17" s="10">
        <f t="shared" si="9"/>
        <v>0</v>
      </c>
      <c r="AE17" s="10">
        <f t="shared" si="9"/>
        <v>0</v>
      </c>
      <c r="AF17" s="10">
        <f t="shared" si="9"/>
        <v>0</v>
      </c>
      <c r="AG17" s="10">
        <f t="shared" si="9"/>
        <v>0</v>
      </c>
      <c r="AH17" s="10">
        <f t="shared" si="9"/>
        <v>0</v>
      </c>
      <c r="AI17" s="10">
        <f t="shared" si="9"/>
        <v>0</v>
      </c>
      <c r="AJ17" s="10">
        <f t="shared" si="9"/>
        <v>0</v>
      </c>
      <c r="AK17" s="10">
        <f t="shared" si="9"/>
        <v>0</v>
      </c>
      <c r="AL17" s="10">
        <f t="shared" si="9"/>
        <v>2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6</v>
      </c>
      <c r="AS17" s="10">
        <f t="shared" si="9"/>
        <v>0</v>
      </c>
      <c r="AT17" s="10">
        <f t="shared" si="9"/>
        <v>1</v>
      </c>
      <c r="AU17" s="10">
        <f t="shared" si="9"/>
        <v>0</v>
      </c>
      <c r="AV17" s="10">
        <v>1</v>
      </c>
      <c r="AW17" s="10">
        <f>SUM(W17:AV17)</f>
        <v>10</v>
      </c>
      <c r="AX17" s="57" t="s">
        <v>207</v>
      </c>
      <c r="AY17" t="e">
        <f t="shared" si="3"/>
        <v>#VALUE!</v>
      </c>
      <c r="AZ17" s="12"/>
      <c r="BB17" t="e">
        <f t="shared" si="7"/>
        <v>#VALUE!</v>
      </c>
    </row>
    <row r="18" spans="1:54" ht="36">
      <c r="A18" s="80"/>
      <c r="B18" s="43" t="s">
        <v>118</v>
      </c>
      <c r="C18" s="44" t="s">
        <v>119</v>
      </c>
      <c r="D18" s="38">
        <f aca="true" t="shared" si="10" ref="D18:U18">D19+D20+D21+D22</f>
        <v>0</v>
      </c>
      <c r="E18" s="38">
        <f t="shared" si="10"/>
        <v>0</v>
      </c>
      <c r="F18" s="38">
        <f t="shared" si="10"/>
        <v>0</v>
      </c>
      <c r="G18" s="38">
        <f t="shared" si="10"/>
        <v>0</v>
      </c>
      <c r="H18" s="38">
        <f t="shared" si="10"/>
        <v>0</v>
      </c>
      <c r="I18" s="38">
        <f t="shared" si="10"/>
        <v>0</v>
      </c>
      <c r="J18" s="38">
        <f t="shared" si="10"/>
        <v>0</v>
      </c>
      <c r="K18" s="38">
        <f t="shared" si="10"/>
        <v>0</v>
      </c>
      <c r="L18" s="38">
        <f t="shared" si="10"/>
        <v>0</v>
      </c>
      <c r="M18" s="38">
        <f t="shared" si="10"/>
        <v>0</v>
      </c>
      <c r="N18" s="38">
        <f t="shared" si="10"/>
        <v>0</v>
      </c>
      <c r="O18" s="38">
        <f t="shared" si="10"/>
        <v>0</v>
      </c>
      <c r="P18" s="38">
        <f t="shared" si="10"/>
        <v>0</v>
      </c>
      <c r="Q18" s="38">
        <f t="shared" si="10"/>
        <v>0</v>
      </c>
      <c r="R18" s="38">
        <f t="shared" si="10"/>
        <v>0</v>
      </c>
      <c r="S18" s="38">
        <f t="shared" si="10"/>
        <v>0</v>
      </c>
      <c r="T18" s="38">
        <f t="shared" si="10"/>
        <v>0</v>
      </c>
      <c r="U18" s="38">
        <f t="shared" si="10"/>
        <v>0</v>
      </c>
      <c r="V18" s="39">
        <f>SUM(D18:U18)</f>
        <v>0</v>
      </c>
      <c r="W18" s="40">
        <f aca="true" t="shared" si="11" ref="W18:AK18">W19+W20+W21+W22</f>
        <v>0</v>
      </c>
      <c r="X18" s="38">
        <f t="shared" si="11"/>
        <v>0</v>
      </c>
      <c r="Y18" s="38">
        <f t="shared" si="11"/>
        <v>0</v>
      </c>
      <c r="Z18" s="38">
        <f t="shared" si="11"/>
        <v>0</v>
      </c>
      <c r="AA18" s="38">
        <f t="shared" si="11"/>
        <v>0</v>
      </c>
      <c r="AB18" s="38">
        <f t="shared" si="11"/>
        <v>0</v>
      </c>
      <c r="AC18" s="38">
        <f t="shared" si="11"/>
        <v>0</v>
      </c>
      <c r="AD18" s="38">
        <f t="shared" si="11"/>
        <v>0</v>
      </c>
      <c r="AE18" s="38">
        <f t="shared" si="11"/>
        <v>0</v>
      </c>
      <c r="AF18" s="38">
        <f t="shared" si="11"/>
        <v>0</v>
      </c>
      <c r="AG18" s="38">
        <f t="shared" si="11"/>
        <v>0</v>
      </c>
      <c r="AH18" s="38">
        <f t="shared" si="11"/>
        <v>0</v>
      </c>
      <c r="AI18" s="38">
        <f t="shared" si="11"/>
        <v>0</v>
      </c>
      <c r="AJ18" s="38">
        <f t="shared" si="11"/>
        <v>0</v>
      </c>
      <c r="AK18" s="38">
        <f t="shared" si="11"/>
        <v>0</v>
      </c>
      <c r="AL18" s="38">
        <v>1</v>
      </c>
      <c r="AM18" s="38">
        <f>AM19+AM20+AM21+AM22</f>
        <v>0</v>
      </c>
      <c r="AN18" s="38">
        <f>AN19+AN20+AN21+AN22</f>
        <v>0</v>
      </c>
      <c r="AO18" s="38">
        <f>AO19+AO20+AO21+AO22</f>
        <v>0</v>
      </c>
      <c r="AP18" s="38">
        <f>AP19+AP20+AP21+AP22</f>
        <v>0</v>
      </c>
      <c r="AQ18" s="38">
        <f>AQ19+AQ20+AQ21+AQ22</f>
        <v>0</v>
      </c>
      <c r="AR18" s="38">
        <v>2</v>
      </c>
      <c r="AS18" s="38">
        <f>AS19+AS20+AS21+AS22</f>
        <v>0</v>
      </c>
      <c r="AT18" s="38">
        <f>AT19+AT20+AT21+AT22</f>
        <v>0</v>
      </c>
      <c r="AU18" s="38">
        <f>AU19+AU20+AU21+AU22</f>
        <v>0</v>
      </c>
      <c r="AV18" s="38" t="s">
        <v>205</v>
      </c>
      <c r="AW18" s="38">
        <f>SUM(W18:AV18)</f>
        <v>3</v>
      </c>
      <c r="AX18" s="59" t="s">
        <v>205</v>
      </c>
      <c r="AY18" t="e">
        <f t="shared" si="3"/>
        <v>#VALUE!</v>
      </c>
      <c r="BB18" t="e">
        <f t="shared" si="7"/>
        <v>#VALUE!</v>
      </c>
    </row>
    <row r="19" spans="1:55" ht="12.75">
      <c r="A19" s="80"/>
      <c r="B19" s="9" t="s">
        <v>120</v>
      </c>
      <c r="C19" s="24" t="s">
        <v>121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1">
        <f aca="true" t="shared" si="12" ref="V19:V31"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 t="s">
        <v>176</v>
      </c>
      <c r="AS19" s="3"/>
      <c r="AT19" s="3"/>
      <c r="AU19" s="3"/>
      <c r="AV19" s="3"/>
      <c r="AW19" s="3" t="s">
        <v>176</v>
      </c>
      <c r="AX19" s="58" t="s">
        <v>176</v>
      </c>
      <c r="AY19" t="e">
        <f t="shared" si="3"/>
        <v>#VALUE!</v>
      </c>
      <c r="BB19" t="e">
        <f t="shared" si="7"/>
        <v>#VALUE!</v>
      </c>
      <c r="BC19" t="e">
        <f>BB19+'2 курс'!BC46</f>
        <v>#VALUE!</v>
      </c>
    </row>
    <row r="20" spans="1:54" ht="36">
      <c r="A20" s="80"/>
      <c r="B20" s="9" t="s">
        <v>145</v>
      </c>
      <c r="C20" s="24" t="s">
        <v>146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>
        <f t="shared" si="12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 t="s">
        <v>176</v>
      </c>
      <c r="AS20" s="3"/>
      <c r="AT20" s="3"/>
      <c r="AU20" s="3"/>
      <c r="AV20" s="3"/>
      <c r="AW20" s="3" t="s">
        <v>176</v>
      </c>
      <c r="AX20" s="58" t="s">
        <v>176</v>
      </c>
      <c r="AY20" t="e">
        <f t="shared" si="3"/>
        <v>#VALUE!</v>
      </c>
      <c r="BB20" t="e">
        <f t="shared" si="7"/>
        <v>#VALUE!</v>
      </c>
    </row>
    <row r="21" spans="1:54" ht="12.75">
      <c r="A21" s="80"/>
      <c r="B21" s="9" t="s">
        <v>122</v>
      </c>
      <c r="C21" s="24" t="s">
        <v>32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1">
        <f t="shared" si="12"/>
        <v>0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 t="s">
        <v>176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>
        <f>SUM(W21:AV21)</f>
        <v>0</v>
      </c>
      <c r="AX21" s="58">
        <f>SUM(W21:AV21)</f>
        <v>0</v>
      </c>
      <c r="AY21">
        <f t="shared" si="3"/>
        <v>0</v>
      </c>
      <c r="BB21">
        <f t="shared" si="7"/>
        <v>0</v>
      </c>
    </row>
    <row r="22" spans="1:54" ht="12.75">
      <c r="A22" s="80"/>
      <c r="B22" s="9" t="s">
        <v>144</v>
      </c>
      <c r="C22" s="24" t="s">
        <v>143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1">
        <f t="shared" si="12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>
        <f>SUM(W22:AV22)</f>
        <v>0</v>
      </c>
      <c r="AX22" s="58">
        <f>SUM(W22:AV22)</f>
        <v>0</v>
      </c>
      <c r="AY22">
        <f t="shared" si="3"/>
        <v>0</v>
      </c>
      <c r="BB22">
        <f t="shared" si="7"/>
        <v>0</v>
      </c>
    </row>
    <row r="23" spans="1:54" ht="36">
      <c r="A23" s="80"/>
      <c r="B23" s="43" t="s">
        <v>147</v>
      </c>
      <c r="C23" s="44" t="s">
        <v>148</v>
      </c>
      <c r="D23" s="38">
        <f aca="true" t="shared" si="13" ref="D23:U23">D24+D25</f>
        <v>0</v>
      </c>
      <c r="E23" s="38">
        <f t="shared" si="13"/>
        <v>0</v>
      </c>
      <c r="F23" s="38">
        <f t="shared" si="13"/>
        <v>0</v>
      </c>
      <c r="G23" s="38">
        <f t="shared" si="13"/>
        <v>0</v>
      </c>
      <c r="H23" s="38">
        <f t="shared" si="13"/>
        <v>0</v>
      </c>
      <c r="I23" s="38">
        <f t="shared" si="13"/>
        <v>0</v>
      </c>
      <c r="J23" s="38">
        <f t="shared" si="13"/>
        <v>0</v>
      </c>
      <c r="K23" s="38">
        <f t="shared" si="13"/>
        <v>0</v>
      </c>
      <c r="L23" s="38">
        <f t="shared" si="13"/>
        <v>0</v>
      </c>
      <c r="M23" s="38">
        <f t="shared" si="13"/>
        <v>0</v>
      </c>
      <c r="N23" s="38">
        <f t="shared" si="13"/>
        <v>0</v>
      </c>
      <c r="O23" s="38">
        <f t="shared" si="13"/>
        <v>0</v>
      </c>
      <c r="P23" s="38">
        <f t="shared" si="13"/>
        <v>0</v>
      </c>
      <c r="Q23" s="38">
        <f t="shared" si="13"/>
        <v>0</v>
      </c>
      <c r="R23" s="38">
        <f t="shared" si="13"/>
        <v>0</v>
      </c>
      <c r="S23" s="38">
        <f t="shared" si="13"/>
        <v>0</v>
      </c>
      <c r="T23" s="38">
        <f t="shared" si="13"/>
        <v>0</v>
      </c>
      <c r="U23" s="38">
        <f t="shared" si="13"/>
        <v>0</v>
      </c>
      <c r="V23" s="39">
        <f>SUM(D23:U23)</f>
        <v>0</v>
      </c>
      <c r="W23" s="40">
        <f aca="true" t="shared" si="14" ref="W23:AQ23">W24+W25</f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  <c r="AA23" s="38">
        <f t="shared" si="14"/>
        <v>0</v>
      </c>
      <c r="AB23" s="38">
        <f t="shared" si="14"/>
        <v>0</v>
      </c>
      <c r="AC23" s="38">
        <f t="shared" si="14"/>
        <v>0</v>
      </c>
      <c r="AD23" s="38">
        <f t="shared" si="14"/>
        <v>0</v>
      </c>
      <c r="AE23" s="38">
        <f t="shared" si="14"/>
        <v>0</v>
      </c>
      <c r="AF23" s="38">
        <f t="shared" si="14"/>
        <v>0</v>
      </c>
      <c r="AG23" s="38">
        <f t="shared" si="14"/>
        <v>0</v>
      </c>
      <c r="AH23" s="38">
        <f t="shared" si="14"/>
        <v>0</v>
      </c>
      <c r="AI23" s="38">
        <f t="shared" si="14"/>
        <v>0</v>
      </c>
      <c r="AJ23" s="38">
        <f t="shared" si="14"/>
        <v>0</v>
      </c>
      <c r="AK23" s="38">
        <f t="shared" si="14"/>
        <v>0</v>
      </c>
      <c r="AL23" s="38">
        <f t="shared" si="14"/>
        <v>0</v>
      </c>
      <c r="AM23" s="38">
        <f t="shared" si="14"/>
        <v>0</v>
      </c>
      <c r="AN23" s="38">
        <f t="shared" si="14"/>
        <v>0</v>
      </c>
      <c r="AO23" s="38">
        <f t="shared" si="14"/>
        <v>0</v>
      </c>
      <c r="AP23" s="38">
        <f t="shared" si="14"/>
        <v>0</v>
      </c>
      <c r="AQ23" s="38">
        <f t="shared" si="14"/>
        <v>0</v>
      </c>
      <c r="AR23" s="38">
        <v>2</v>
      </c>
      <c r="AS23" s="38">
        <f>AS24+AS25</f>
        <v>0</v>
      </c>
      <c r="AT23" s="38">
        <f>AT24+AT25</f>
        <v>0</v>
      </c>
      <c r="AU23" s="38">
        <f>AU24+AU25</f>
        <v>0</v>
      </c>
      <c r="AV23" s="38">
        <f>AV24+AV25</f>
        <v>0</v>
      </c>
      <c r="AW23" s="38">
        <f>SUM(W23:AV23)</f>
        <v>2</v>
      </c>
      <c r="AX23" s="59" t="s">
        <v>196</v>
      </c>
      <c r="AY23" t="e">
        <f t="shared" si="3"/>
        <v>#VALUE!</v>
      </c>
      <c r="BB23" t="e">
        <f t="shared" si="7"/>
        <v>#VALUE!</v>
      </c>
    </row>
    <row r="24" spans="1:54" ht="36">
      <c r="A24" s="80"/>
      <c r="B24" s="9" t="s">
        <v>19</v>
      </c>
      <c r="C24" s="24" t="s">
        <v>149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1">
        <f>SUM(D24:U24)</f>
        <v>0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 t="s">
        <v>194</v>
      </c>
      <c r="AS24" s="3"/>
      <c r="AT24" s="3"/>
      <c r="AU24" s="3"/>
      <c r="AV24" s="3"/>
      <c r="AW24" s="3" t="s">
        <v>194</v>
      </c>
      <c r="AX24" s="58" t="s">
        <v>194</v>
      </c>
      <c r="AY24" t="e">
        <f t="shared" si="3"/>
        <v>#VALUE!</v>
      </c>
      <c r="BB24" t="e">
        <f t="shared" si="7"/>
        <v>#VALUE!</v>
      </c>
    </row>
    <row r="25" spans="1:54" ht="24">
      <c r="A25" s="80"/>
      <c r="B25" s="9" t="s">
        <v>41</v>
      </c>
      <c r="C25" s="24" t="s">
        <v>150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1">
        <f>SUM(D25:U25)</f>
        <v>0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 t="s">
        <v>194</v>
      </c>
      <c r="AS25" s="3"/>
      <c r="AT25" s="3"/>
      <c r="AU25" s="3"/>
      <c r="AV25" s="3"/>
      <c r="AW25" s="3" t="s">
        <v>194</v>
      </c>
      <c r="AX25" s="58" t="s">
        <v>194</v>
      </c>
      <c r="AY25" t="e">
        <f t="shared" si="3"/>
        <v>#VALUE!</v>
      </c>
      <c r="BB25" t="e">
        <f t="shared" si="7"/>
        <v>#VALUE!</v>
      </c>
    </row>
    <row r="26" spans="1:54" ht="36">
      <c r="A26" s="80"/>
      <c r="B26" s="43" t="s">
        <v>40</v>
      </c>
      <c r="C26" s="44" t="s">
        <v>148</v>
      </c>
      <c r="D26" s="38">
        <f>D27</f>
        <v>0</v>
      </c>
      <c r="E26" s="38">
        <f aca="true" t="shared" si="15" ref="E26:U26">E27</f>
        <v>0</v>
      </c>
      <c r="F26" s="38">
        <f t="shared" si="15"/>
        <v>0</v>
      </c>
      <c r="G26" s="38">
        <f t="shared" si="15"/>
        <v>0</v>
      </c>
      <c r="H26" s="38">
        <f t="shared" si="15"/>
        <v>0</v>
      </c>
      <c r="I26" s="38">
        <f t="shared" si="15"/>
        <v>0</v>
      </c>
      <c r="J26" s="38">
        <f t="shared" si="15"/>
        <v>0</v>
      </c>
      <c r="K26" s="38">
        <f t="shared" si="15"/>
        <v>0</v>
      </c>
      <c r="L26" s="38">
        <f t="shared" si="15"/>
        <v>0</v>
      </c>
      <c r="M26" s="38">
        <f t="shared" si="15"/>
        <v>0</v>
      </c>
      <c r="N26" s="38">
        <f t="shared" si="15"/>
        <v>0</v>
      </c>
      <c r="O26" s="38">
        <f t="shared" si="15"/>
        <v>0</v>
      </c>
      <c r="P26" s="38">
        <f t="shared" si="15"/>
        <v>0</v>
      </c>
      <c r="Q26" s="38">
        <f t="shared" si="15"/>
        <v>0</v>
      </c>
      <c r="R26" s="38">
        <f t="shared" si="15"/>
        <v>0</v>
      </c>
      <c r="S26" s="38">
        <f t="shared" si="15"/>
        <v>0</v>
      </c>
      <c r="T26" s="38">
        <f t="shared" si="15"/>
        <v>0</v>
      </c>
      <c r="U26" s="38">
        <f t="shared" si="15"/>
        <v>0</v>
      </c>
      <c r="V26" s="39">
        <f>SUM(D26:U26)</f>
        <v>0</v>
      </c>
      <c r="W26" s="40">
        <f aca="true" t="shared" si="16" ref="W26:AV26">W27</f>
        <v>0</v>
      </c>
      <c r="X26" s="38">
        <f t="shared" si="16"/>
        <v>0</v>
      </c>
      <c r="Y26" s="38">
        <f t="shared" si="16"/>
        <v>0</v>
      </c>
      <c r="Z26" s="38">
        <f t="shared" si="16"/>
        <v>0</v>
      </c>
      <c r="AA26" s="38">
        <f t="shared" si="16"/>
        <v>0</v>
      </c>
      <c r="AB26" s="38">
        <f t="shared" si="16"/>
        <v>0</v>
      </c>
      <c r="AC26" s="38">
        <f t="shared" si="16"/>
        <v>0</v>
      </c>
      <c r="AD26" s="38">
        <f t="shared" si="16"/>
        <v>0</v>
      </c>
      <c r="AE26" s="38">
        <f t="shared" si="16"/>
        <v>0</v>
      </c>
      <c r="AF26" s="38">
        <f t="shared" si="16"/>
        <v>0</v>
      </c>
      <c r="AG26" s="38">
        <f t="shared" si="16"/>
        <v>0</v>
      </c>
      <c r="AH26" s="38">
        <f t="shared" si="16"/>
        <v>0</v>
      </c>
      <c r="AI26" s="38">
        <f t="shared" si="16"/>
        <v>0</v>
      </c>
      <c r="AJ26" s="38">
        <f t="shared" si="16"/>
        <v>0</v>
      </c>
      <c r="AK26" s="38">
        <f t="shared" si="16"/>
        <v>0</v>
      </c>
      <c r="AL26" s="38">
        <f t="shared" si="16"/>
        <v>0</v>
      </c>
      <c r="AM26" s="38">
        <f t="shared" si="16"/>
        <v>0</v>
      </c>
      <c r="AN26" s="38">
        <f t="shared" si="16"/>
        <v>0</v>
      </c>
      <c r="AO26" s="38">
        <f t="shared" si="16"/>
        <v>0</v>
      </c>
      <c r="AP26" s="38">
        <f t="shared" si="16"/>
        <v>0</v>
      </c>
      <c r="AQ26" s="38">
        <f t="shared" si="16"/>
        <v>0</v>
      </c>
      <c r="AR26" s="38">
        <v>1</v>
      </c>
      <c r="AS26" s="38">
        <f t="shared" si="16"/>
        <v>0</v>
      </c>
      <c r="AT26" s="38">
        <f t="shared" si="16"/>
        <v>0</v>
      </c>
      <c r="AU26" s="38">
        <f t="shared" si="16"/>
        <v>0</v>
      </c>
      <c r="AV26" s="38">
        <f t="shared" si="16"/>
        <v>0</v>
      </c>
      <c r="AW26" s="38">
        <f>SUM(W26:AV26)</f>
        <v>1</v>
      </c>
      <c r="AX26" s="59">
        <f>SUM(W26:AV26)</f>
        <v>1</v>
      </c>
      <c r="AY26">
        <f t="shared" si="3"/>
        <v>1</v>
      </c>
      <c r="BB26">
        <f t="shared" si="7"/>
        <v>1</v>
      </c>
    </row>
    <row r="27" spans="1:54" ht="36">
      <c r="A27" s="80"/>
      <c r="B27" s="9" t="s">
        <v>42</v>
      </c>
      <c r="C27" s="24" t="s">
        <v>151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1">
        <f>SUM(D27:U27)</f>
        <v>0</v>
      </c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 t="s">
        <v>194</v>
      </c>
      <c r="AS27" s="3"/>
      <c r="AT27" s="3"/>
      <c r="AU27" s="3"/>
      <c r="AV27" s="3"/>
      <c r="AW27" s="3" t="s">
        <v>194</v>
      </c>
      <c r="AX27" s="58" t="s">
        <v>194</v>
      </c>
      <c r="AY27" t="e">
        <f t="shared" si="3"/>
        <v>#VALUE!</v>
      </c>
      <c r="BB27" t="e">
        <f t="shared" si="7"/>
        <v>#VALUE!</v>
      </c>
    </row>
    <row r="28" spans="1:54" ht="36">
      <c r="A28" s="80"/>
      <c r="B28" s="43" t="s">
        <v>123</v>
      </c>
      <c r="C28" s="44" t="s">
        <v>124</v>
      </c>
      <c r="D28" s="38">
        <f aca="true" t="shared" si="17" ref="D28:U28">D29+D30+D31</f>
        <v>0</v>
      </c>
      <c r="E28" s="38">
        <f t="shared" si="17"/>
        <v>0</v>
      </c>
      <c r="F28" s="38">
        <f t="shared" si="17"/>
        <v>0</v>
      </c>
      <c r="G28" s="38">
        <f t="shared" si="17"/>
        <v>0</v>
      </c>
      <c r="H28" s="38">
        <f t="shared" si="17"/>
        <v>0</v>
      </c>
      <c r="I28" s="38">
        <f t="shared" si="17"/>
        <v>0</v>
      </c>
      <c r="J28" s="38">
        <f t="shared" si="17"/>
        <v>0</v>
      </c>
      <c r="K28" s="38">
        <f t="shared" si="17"/>
        <v>0</v>
      </c>
      <c r="L28" s="38">
        <f t="shared" si="17"/>
        <v>0</v>
      </c>
      <c r="M28" s="38">
        <f t="shared" si="17"/>
        <v>0</v>
      </c>
      <c r="N28" s="38">
        <f t="shared" si="17"/>
        <v>0</v>
      </c>
      <c r="O28" s="38">
        <f t="shared" si="17"/>
        <v>0</v>
      </c>
      <c r="P28" s="38">
        <f t="shared" si="17"/>
        <v>0</v>
      </c>
      <c r="Q28" s="38">
        <f t="shared" si="17"/>
        <v>0</v>
      </c>
      <c r="R28" s="38">
        <f t="shared" si="17"/>
        <v>0</v>
      </c>
      <c r="S28" s="38">
        <f t="shared" si="17"/>
        <v>0</v>
      </c>
      <c r="T28" s="38">
        <f t="shared" si="17"/>
        <v>0</v>
      </c>
      <c r="U28" s="38">
        <f t="shared" si="17"/>
        <v>0</v>
      </c>
      <c r="V28" s="39">
        <f t="shared" si="12"/>
        <v>0</v>
      </c>
      <c r="W28" s="40">
        <f aca="true" t="shared" si="18" ref="W28:AK28">W29+W30+W31</f>
        <v>0</v>
      </c>
      <c r="X28" s="38">
        <f t="shared" si="18"/>
        <v>0</v>
      </c>
      <c r="Y28" s="38">
        <f t="shared" si="18"/>
        <v>0</v>
      </c>
      <c r="Z28" s="38">
        <f t="shared" si="18"/>
        <v>0</v>
      </c>
      <c r="AA28" s="38">
        <f t="shared" si="18"/>
        <v>0</v>
      </c>
      <c r="AB28" s="38">
        <f t="shared" si="18"/>
        <v>0</v>
      </c>
      <c r="AC28" s="38">
        <f t="shared" si="18"/>
        <v>0</v>
      </c>
      <c r="AD28" s="38">
        <f t="shared" si="18"/>
        <v>0</v>
      </c>
      <c r="AE28" s="38">
        <f t="shared" si="18"/>
        <v>0</v>
      </c>
      <c r="AF28" s="38">
        <f t="shared" si="18"/>
        <v>0</v>
      </c>
      <c r="AG28" s="38">
        <f t="shared" si="18"/>
        <v>0</v>
      </c>
      <c r="AH28" s="38">
        <f t="shared" si="18"/>
        <v>0</v>
      </c>
      <c r="AI28" s="38">
        <f t="shared" si="18"/>
        <v>0</v>
      </c>
      <c r="AJ28" s="38">
        <f t="shared" si="18"/>
        <v>0</v>
      </c>
      <c r="AK28" s="38">
        <f t="shared" si="18"/>
        <v>0</v>
      </c>
      <c r="AL28" s="38">
        <v>1</v>
      </c>
      <c r="AM28" s="38">
        <f>AM29+AM30+AM31</f>
        <v>0</v>
      </c>
      <c r="AN28" s="38">
        <f>AN29+AN30+AN31</f>
        <v>0</v>
      </c>
      <c r="AO28" s="38">
        <f>AO29+AO30+AO31</f>
        <v>0</v>
      </c>
      <c r="AP28" s="38">
        <f>AP29+AP30+AP31</f>
        <v>0</v>
      </c>
      <c r="AQ28" s="38">
        <f>AQ29+AQ30+AQ31</f>
        <v>0</v>
      </c>
      <c r="AR28" s="38">
        <v>1</v>
      </c>
      <c r="AS28" s="38">
        <f>AS29+AS30+AS31</f>
        <v>0</v>
      </c>
      <c r="AT28" s="38">
        <v>1</v>
      </c>
      <c r="AU28" s="38">
        <f>AU29+AU30+AU31</f>
        <v>0</v>
      </c>
      <c r="AV28" s="38">
        <f>AV29+AV30+AV31</f>
        <v>0</v>
      </c>
      <c r="AW28" s="38">
        <f>SUM(W28:AV28)</f>
        <v>3</v>
      </c>
      <c r="AX28" s="59">
        <f>SUM(W28:AV28)</f>
        <v>3</v>
      </c>
      <c r="AY28">
        <f t="shared" si="3"/>
        <v>3</v>
      </c>
      <c r="BB28">
        <f t="shared" si="7"/>
        <v>3</v>
      </c>
    </row>
    <row r="29" spans="1:55" ht="36">
      <c r="A29" s="80"/>
      <c r="B29" s="9" t="s">
        <v>125</v>
      </c>
      <c r="C29" s="24" t="s">
        <v>126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1">
        <f t="shared" si="12"/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 t="s">
        <v>176</v>
      </c>
      <c r="AS29" s="3"/>
      <c r="AT29" s="3"/>
      <c r="AU29" s="3"/>
      <c r="AV29" s="3"/>
      <c r="AW29" s="3" t="s">
        <v>176</v>
      </c>
      <c r="AX29" s="58" t="s">
        <v>176</v>
      </c>
      <c r="AY29" t="e">
        <f t="shared" si="3"/>
        <v>#VALUE!</v>
      </c>
      <c r="BB29" t="e">
        <f t="shared" si="7"/>
        <v>#VALUE!</v>
      </c>
      <c r="BC29" t="e">
        <f>BB29+'2 курс'!BC51</f>
        <v>#VALUE!</v>
      </c>
    </row>
    <row r="30" spans="1:55" ht="12.75">
      <c r="A30" s="80"/>
      <c r="B30" s="9" t="s">
        <v>168</v>
      </c>
      <c r="C30" s="24" t="s">
        <v>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1">
        <f t="shared" si="12"/>
        <v>0</v>
      </c>
      <c r="W30" s="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176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 t="s">
        <v>176</v>
      </c>
      <c r="AX30" s="58" t="s">
        <v>176</v>
      </c>
      <c r="AY30" t="e">
        <f t="shared" si="3"/>
        <v>#VALUE!</v>
      </c>
      <c r="BB30" t="e">
        <f t="shared" si="7"/>
        <v>#VALUE!</v>
      </c>
      <c r="BC30" t="e">
        <f>BB30+'2 курс'!BC53</f>
        <v>#VALUE!</v>
      </c>
    </row>
    <row r="31" spans="1:54" ht="12.75">
      <c r="A31" s="80"/>
      <c r="B31" s="9" t="s">
        <v>169</v>
      </c>
      <c r="C31" s="24" t="s">
        <v>143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1">
        <f t="shared" si="12"/>
        <v>0</v>
      </c>
      <c r="W31" s="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 t="s">
        <v>176</v>
      </c>
      <c r="AU31" s="3"/>
      <c r="AV31" s="3"/>
      <c r="AW31" s="3" t="s">
        <v>176</v>
      </c>
      <c r="AX31" s="58" t="s">
        <v>176</v>
      </c>
      <c r="AY31" t="e">
        <f t="shared" si="3"/>
        <v>#VALUE!</v>
      </c>
      <c r="BB31" t="e">
        <f t="shared" si="7"/>
        <v>#VALUE!</v>
      </c>
    </row>
    <row r="32" spans="1:54" ht="13.5" thickBot="1">
      <c r="A32" s="81"/>
      <c r="B32" s="85" t="s">
        <v>195</v>
      </c>
      <c r="C32" s="85"/>
      <c r="D32" s="33">
        <f>D17+D10+D6</f>
        <v>0</v>
      </c>
      <c r="E32" s="33">
        <f aca="true" t="shared" si="19" ref="E32:AV32">E17+E10+E6</f>
        <v>0</v>
      </c>
      <c r="F32" s="33">
        <f t="shared" si="19"/>
        <v>0</v>
      </c>
      <c r="G32" s="33">
        <f t="shared" si="19"/>
        <v>0</v>
      </c>
      <c r="H32" s="33">
        <f t="shared" si="19"/>
        <v>0</v>
      </c>
      <c r="I32" s="33">
        <f t="shared" si="19"/>
        <v>0</v>
      </c>
      <c r="J32" s="33">
        <f t="shared" si="19"/>
        <v>0</v>
      </c>
      <c r="K32" s="33">
        <f t="shared" si="19"/>
        <v>0</v>
      </c>
      <c r="L32" s="33">
        <f t="shared" si="19"/>
        <v>0</v>
      </c>
      <c r="M32" s="33">
        <f t="shared" si="19"/>
        <v>0</v>
      </c>
      <c r="N32" s="33">
        <f t="shared" si="19"/>
        <v>0</v>
      </c>
      <c r="O32" s="33">
        <f t="shared" si="19"/>
        <v>0</v>
      </c>
      <c r="P32" s="33">
        <f t="shared" si="19"/>
        <v>0</v>
      </c>
      <c r="Q32" s="33">
        <f t="shared" si="19"/>
        <v>0</v>
      </c>
      <c r="R32" s="33">
        <f t="shared" si="19"/>
        <v>0</v>
      </c>
      <c r="S32" s="33">
        <f t="shared" si="19"/>
        <v>0</v>
      </c>
      <c r="T32" s="33">
        <f t="shared" si="19"/>
        <v>5</v>
      </c>
      <c r="U32" s="33">
        <f t="shared" si="19"/>
        <v>0</v>
      </c>
      <c r="V32" s="33">
        <f t="shared" si="19"/>
        <v>5</v>
      </c>
      <c r="W32" s="17"/>
      <c r="X32" s="2">
        <f t="shared" si="19"/>
        <v>0</v>
      </c>
      <c r="Y32" s="2">
        <f t="shared" si="19"/>
        <v>0</v>
      </c>
      <c r="Z32" s="2">
        <f t="shared" si="19"/>
        <v>0</v>
      </c>
      <c r="AA32" s="2">
        <f t="shared" si="19"/>
        <v>0</v>
      </c>
      <c r="AB32" s="2">
        <f t="shared" si="19"/>
        <v>0</v>
      </c>
      <c r="AC32" s="2">
        <f t="shared" si="19"/>
        <v>0</v>
      </c>
      <c r="AD32" s="2">
        <f t="shared" si="19"/>
        <v>0</v>
      </c>
      <c r="AE32" s="2">
        <f t="shared" si="19"/>
        <v>0</v>
      </c>
      <c r="AF32" s="2">
        <f t="shared" si="19"/>
        <v>0</v>
      </c>
      <c r="AG32" s="2">
        <f t="shared" si="19"/>
        <v>0</v>
      </c>
      <c r="AH32" s="2">
        <f t="shared" si="19"/>
        <v>0</v>
      </c>
      <c r="AI32" s="2">
        <f t="shared" si="19"/>
        <v>0</v>
      </c>
      <c r="AJ32" s="2">
        <f t="shared" si="19"/>
        <v>0</v>
      </c>
      <c r="AK32" s="2">
        <f t="shared" si="19"/>
        <v>0</v>
      </c>
      <c r="AL32" s="2">
        <f t="shared" si="19"/>
        <v>2</v>
      </c>
      <c r="AM32" s="2">
        <f t="shared" si="19"/>
        <v>0</v>
      </c>
      <c r="AN32" s="2">
        <f t="shared" si="19"/>
        <v>0</v>
      </c>
      <c r="AO32" s="2">
        <f t="shared" si="19"/>
        <v>0</v>
      </c>
      <c r="AP32" s="2">
        <f t="shared" si="19"/>
        <v>0</v>
      </c>
      <c r="AQ32" s="2">
        <f t="shared" si="19"/>
        <v>0</v>
      </c>
      <c r="AR32" s="2">
        <f t="shared" si="19"/>
        <v>10</v>
      </c>
      <c r="AS32" s="2">
        <f t="shared" si="19"/>
        <v>0</v>
      </c>
      <c r="AT32" s="2">
        <f t="shared" si="19"/>
        <v>1</v>
      </c>
      <c r="AU32" s="2">
        <f t="shared" si="19"/>
        <v>0</v>
      </c>
      <c r="AV32" s="2">
        <f t="shared" si="19"/>
        <v>1</v>
      </c>
      <c r="AW32" s="2">
        <f>SUM(W32:AV32)</f>
        <v>14</v>
      </c>
      <c r="AX32" s="56" t="s">
        <v>206</v>
      </c>
      <c r="AY32">
        <f t="shared" si="3"/>
        <v>41765</v>
      </c>
      <c r="AZ32" s="12">
        <f>AY32/22</f>
        <v>1898.409090909091</v>
      </c>
      <c r="BA32" s="14"/>
      <c r="BB32">
        <f t="shared" si="7"/>
        <v>41765</v>
      </c>
    </row>
    <row r="42" spans="25:51" ht="12.75"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61"/>
      <c r="AY42" s="13"/>
    </row>
    <row r="43" spans="25:51" ht="12.75"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61"/>
      <c r="AY43" s="13"/>
    </row>
    <row r="44" spans="25:51" ht="12.75"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62"/>
      <c r="AY44" s="13"/>
    </row>
    <row r="45" spans="25:50" ht="12.75"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63"/>
    </row>
    <row r="46" spans="25:50" ht="12.75"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61"/>
    </row>
  </sheetData>
  <sheetProtection/>
  <mergeCells count="16">
    <mergeCell ref="AF1:AI1"/>
    <mergeCell ref="AJ1:AM1"/>
    <mergeCell ref="B1:B5"/>
    <mergeCell ref="C1:C5"/>
    <mergeCell ref="E1:H1"/>
    <mergeCell ref="I1:L1"/>
    <mergeCell ref="A1:A32"/>
    <mergeCell ref="B32:C32"/>
    <mergeCell ref="AX1:AX5"/>
    <mergeCell ref="D4:AW4"/>
    <mergeCell ref="AO1:AQ1"/>
    <mergeCell ref="AS1:AV1"/>
    <mergeCell ref="N1:P1"/>
    <mergeCell ref="R1:U1"/>
    <mergeCell ref="X1:Z1"/>
    <mergeCell ref="AB1:AD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view="pageBreakPreview" zoomScaleSheetLayoutView="100" workbookViewId="0" topLeftCell="A1">
      <pane xSplit="4" ySplit="5" topLeftCell="H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4" sqref="C34:C3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1.25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79" t="s">
        <v>222</v>
      </c>
      <c r="B1" s="77" t="s">
        <v>8</v>
      </c>
      <c r="C1" s="77" t="s">
        <v>0</v>
      </c>
      <c r="D1" s="77" t="s">
        <v>1</v>
      </c>
      <c r="E1" s="27" t="s">
        <v>152</v>
      </c>
      <c r="F1" s="96" t="s">
        <v>4</v>
      </c>
      <c r="G1" s="97"/>
      <c r="H1" s="97"/>
      <c r="I1" s="98"/>
      <c r="J1" s="36" t="s">
        <v>153</v>
      </c>
      <c r="K1" s="96" t="s">
        <v>75</v>
      </c>
      <c r="L1" s="97"/>
      <c r="M1" s="98"/>
      <c r="N1" s="27" t="s">
        <v>34</v>
      </c>
      <c r="O1" s="67" t="s">
        <v>5</v>
      </c>
      <c r="P1" s="67"/>
      <c r="Q1" s="67"/>
      <c r="R1" s="27" t="s">
        <v>154</v>
      </c>
      <c r="S1" s="96" t="s">
        <v>6</v>
      </c>
      <c r="T1" s="97"/>
      <c r="U1" s="97"/>
      <c r="V1" s="98"/>
      <c r="W1" s="28" t="s">
        <v>30</v>
      </c>
      <c r="X1" s="42" t="s">
        <v>35</v>
      </c>
      <c r="Y1" s="102" t="s">
        <v>23</v>
      </c>
      <c r="Z1" s="103"/>
      <c r="AA1" s="68"/>
      <c r="AB1" s="25" t="s">
        <v>155</v>
      </c>
      <c r="AC1" s="70" t="s">
        <v>24</v>
      </c>
      <c r="AD1" s="70"/>
      <c r="AE1" s="70"/>
      <c r="AF1" s="25" t="s">
        <v>156</v>
      </c>
      <c r="AG1" s="93" t="s">
        <v>25</v>
      </c>
      <c r="AH1" s="94"/>
      <c r="AI1" s="94"/>
      <c r="AJ1" s="95"/>
      <c r="AK1" s="25" t="s">
        <v>157</v>
      </c>
      <c r="AL1" s="93" t="s">
        <v>26</v>
      </c>
      <c r="AM1" s="94"/>
      <c r="AN1" s="95"/>
      <c r="AO1" s="36" t="s">
        <v>158</v>
      </c>
      <c r="AP1" s="93" t="s">
        <v>27</v>
      </c>
      <c r="AQ1" s="94"/>
      <c r="AR1" s="94"/>
      <c r="AS1" s="95"/>
      <c r="AT1" s="93" t="s">
        <v>28</v>
      </c>
      <c r="AU1" s="94"/>
      <c r="AV1" s="94"/>
      <c r="AW1" s="95"/>
      <c r="AX1" s="25" t="s">
        <v>159</v>
      </c>
      <c r="AY1" s="26" t="s">
        <v>29</v>
      </c>
    </row>
    <row r="2" spans="1:51" ht="12.75">
      <c r="A2" s="80"/>
      <c r="B2" s="78"/>
      <c r="C2" s="78"/>
      <c r="D2" s="78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0"/>
      <c r="B3" s="78"/>
      <c r="C3" s="78"/>
      <c r="D3" s="78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>
        <v>27</v>
      </c>
      <c r="AY3" s="1"/>
    </row>
    <row r="4" spans="1:51" ht="12.75">
      <c r="A4" s="80"/>
      <c r="B4" s="78"/>
      <c r="C4" s="78"/>
      <c r="D4" s="78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0"/>
      <c r="B5" s="78"/>
      <c r="C5" s="78"/>
      <c r="D5" s="78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>
        <v>45</v>
      </c>
      <c r="AY5" s="3"/>
    </row>
    <row r="6" spans="1:55" ht="24" customHeight="1">
      <c r="A6" s="80"/>
      <c r="B6" s="73" t="s">
        <v>95</v>
      </c>
      <c r="C6" s="83" t="s">
        <v>96</v>
      </c>
      <c r="D6" s="18" t="s">
        <v>11</v>
      </c>
      <c r="E6" s="10">
        <f>+E8+E10</f>
        <v>0</v>
      </c>
      <c r="F6" s="10">
        <f aca="true" t="shared" si="0" ref="F6:V6">+F8+F10</f>
        <v>4</v>
      </c>
      <c r="G6" s="10">
        <f t="shared" si="0"/>
        <v>4</v>
      </c>
      <c r="H6" s="10">
        <f t="shared" si="0"/>
        <v>4</v>
      </c>
      <c r="I6" s="10">
        <f t="shared" si="0"/>
        <v>4</v>
      </c>
      <c r="J6" s="10">
        <f t="shared" si="0"/>
        <v>4</v>
      </c>
      <c r="K6" s="10">
        <f t="shared" si="0"/>
        <v>4</v>
      </c>
      <c r="L6" s="10">
        <f t="shared" si="0"/>
        <v>4</v>
      </c>
      <c r="M6" s="10">
        <f t="shared" si="0"/>
        <v>4</v>
      </c>
      <c r="N6" s="10">
        <f t="shared" si="0"/>
        <v>4</v>
      </c>
      <c r="O6" s="10">
        <f t="shared" si="0"/>
        <v>4</v>
      </c>
      <c r="P6" s="10">
        <f t="shared" si="0"/>
        <v>4</v>
      </c>
      <c r="Q6" s="10">
        <f t="shared" si="0"/>
        <v>4</v>
      </c>
      <c r="R6" s="10">
        <f t="shared" si="0"/>
        <v>4</v>
      </c>
      <c r="S6" s="10">
        <f t="shared" si="0"/>
        <v>4</v>
      </c>
      <c r="T6" s="10">
        <f t="shared" si="0"/>
        <v>4</v>
      </c>
      <c r="U6" s="10">
        <f t="shared" si="0"/>
        <v>4</v>
      </c>
      <c r="V6" s="10">
        <f t="shared" si="0"/>
        <v>4</v>
      </c>
      <c r="W6" s="30">
        <f aca="true" t="shared" si="1" ref="W6:W18">SUM(E6:V6)</f>
        <v>68</v>
      </c>
      <c r="X6" s="16">
        <f aca="true" t="shared" si="2" ref="X6:AW6">+X8+X10</f>
        <v>0</v>
      </c>
      <c r="Y6" s="16">
        <f t="shared" si="2"/>
        <v>4</v>
      </c>
      <c r="Z6" s="16">
        <f t="shared" si="2"/>
        <v>4</v>
      </c>
      <c r="AA6" s="16">
        <f t="shared" si="2"/>
        <v>4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0</v>
      </c>
      <c r="AF6" s="16">
        <f t="shared" si="2"/>
        <v>0</v>
      </c>
      <c r="AG6" s="16">
        <f t="shared" si="2"/>
        <v>0</v>
      </c>
      <c r="AH6" s="16">
        <f t="shared" si="2"/>
        <v>0</v>
      </c>
      <c r="AI6" s="16">
        <f t="shared" si="2"/>
        <v>0</v>
      </c>
      <c r="AJ6" s="16">
        <f t="shared" si="2"/>
        <v>0</v>
      </c>
      <c r="AK6" s="16">
        <f t="shared" si="2"/>
        <v>0</v>
      </c>
      <c r="AL6" s="16">
        <f t="shared" si="2"/>
        <v>0</v>
      </c>
      <c r="AM6" s="16">
        <f t="shared" si="2"/>
        <v>0</v>
      </c>
      <c r="AN6" s="16">
        <f t="shared" si="2"/>
        <v>0</v>
      </c>
      <c r="AO6" s="16">
        <f t="shared" si="2"/>
        <v>0</v>
      </c>
      <c r="AP6" s="16">
        <f t="shared" si="2"/>
        <v>0</v>
      </c>
      <c r="AQ6" s="16">
        <f t="shared" si="2"/>
        <v>0</v>
      </c>
      <c r="AR6" s="16">
        <f t="shared" si="2"/>
        <v>0</v>
      </c>
      <c r="AS6" s="16">
        <f t="shared" si="2"/>
        <v>0</v>
      </c>
      <c r="AT6" s="16">
        <f t="shared" si="2"/>
        <v>0</v>
      </c>
      <c r="AU6" s="16">
        <f t="shared" si="2"/>
        <v>0</v>
      </c>
      <c r="AV6" s="16">
        <f t="shared" si="2"/>
        <v>0</v>
      </c>
      <c r="AW6" s="16">
        <f t="shared" si="2"/>
        <v>0</v>
      </c>
      <c r="AX6" s="16">
        <f>+AX8+AX10</f>
        <v>0</v>
      </c>
      <c r="AY6" s="10">
        <f>SUM(X6:AX6)</f>
        <v>12</v>
      </c>
      <c r="AZ6">
        <f>W6+AY6</f>
        <v>80</v>
      </c>
      <c r="BC6">
        <f aca="true" t="shared" si="3" ref="BC6:BC14">AY6+W6</f>
        <v>80</v>
      </c>
    </row>
    <row r="7" spans="1:55" ht="24" customHeight="1">
      <c r="A7" s="80"/>
      <c r="B7" s="73"/>
      <c r="C7" s="84"/>
      <c r="D7" s="18" t="s">
        <v>12</v>
      </c>
      <c r="E7" s="10">
        <f>+E9+E11</f>
        <v>0</v>
      </c>
      <c r="F7" s="10">
        <f aca="true" t="shared" si="4" ref="F7:V7">+F9+F11</f>
        <v>3</v>
      </c>
      <c r="G7" s="10">
        <f t="shared" si="4"/>
        <v>3</v>
      </c>
      <c r="H7" s="10">
        <f t="shared" si="4"/>
        <v>3</v>
      </c>
      <c r="I7" s="10">
        <f t="shared" si="4"/>
        <v>3</v>
      </c>
      <c r="J7" s="10">
        <f t="shared" si="4"/>
        <v>3</v>
      </c>
      <c r="K7" s="10">
        <f t="shared" si="4"/>
        <v>3</v>
      </c>
      <c r="L7" s="10">
        <f t="shared" si="4"/>
        <v>3</v>
      </c>
      <c r="M7" s="10">
        <f t="shared" si="4"/>
        <v>3</v>
      </c>
      <c r="N7" s="10">
        <f t="shared" si="4"/>
        <v>3</v>
      </c>
      <c r="O7" s="10">
        <f t="shared" si="4"/>
        <v>3</v>
      </c>
      <c r="P7" s="10">
        <f t="shared" si="4"/>
        <v>3</v>
      </c>
      <c r="Q7" s="10">
        <f t="shared" si="4"/>
        <v>3</v>
      </c>
      <c r="R7" s="10">
        <f t="shared" si="4"/>
        <v>3</v>
      </c>
      <c r="S7" s="10">
        <f t="shared" si="4"/>
        <v>3</v>
      </c>
      <c r="T7" s="10">
        <f t="shared" si="4"/>
        <v>3</v>
      </c>
      <c r="U7" s="10">
        <f t="shared" si="4"/>
        <v>3</v>
      </c>
      <c r="V7" s="10">
        <f t="shared" si="4"/>
        <v>3</v>
      </c>
      <c r="W7" s="30">
        <f t="shared" si="1"/>
        <v>51</v>
      </c>
      <c r="X7" s="16">
        <f aca="true" t="shared" si="5" ref="X7:AW7">+X9+X11</f>
        <v>0</v>
      </c>
      <c r="Y7" s="16">
        <f t="shared" si="5"/>
        <v>3</v>
      </c>
      <c r="Z7" s="16">
        <f t="shared" si="5"/>
        <v>3</v>
      </c>
      <c r="AA7" s="16">
        <f t="shared" si="5"/>
        <v>3</v>
      </c>
      <c r="AB7" s="16">
        <f t="shared" si="5"/>
        <v>0</v>
      </c>
      <c r="AC7" s="16">
        <f t="shared" si="5"/>
        <v>0</v>
      </c>
      <c r="AD7" s="16">
        <f t="shared" si="5"/>
        <v>0</v>
      </c>
      <c r="AE7" s="16">
        <f t="shared" si="5"/>
        <v>0</v>
      </c>
      <c r="AF7" s="16">
        <f t="shared" si="5"/>
        <v>0</v>
      </c>
      <c r="AG7" s="16">
        <f t="shared" si="5"/>
        <v>0</v>
      </c>
      <c r="AH7" s="16">
        <f t="shared" si="5"/>
        <v>0</v>
      </c>
      <c r="AI7" s="16">
        <f t="shared" si="5"/>
        <v>0</v>
      </c>
      <c r="AJ7" s="16">
        <f t="shared" si="5"/>
        <v>0</v>
      </c>
      <c r="AK7" s="16">
        <f t="shared" si="5"/>
        <v>0</v>
      </c>
      <c r="AL7" s="16">
        <f t="shared" si="5"/>
        <v>0</v>
      </c>
      <c r="AM7" s="16">
        <f t="shared" si="5"/>
        <v>0</v>
      </c>
      <c r="AN7" s="16">
        <f t="shared" si="5"/>
        <v>0</v>
      </c>
      <c r="AO7" s="16">
        <f t="shared" si="5"/>
        <v>0</v>
      </c>
      <c r="AP7" s="16">
        <f t="shared" si="5"/>
        <v>0</v>
      </c>
      <c r="AQ7" s="16">
        <f t="shared" si="5"/>
        <v>0</v>
      </c>
      <c r="AR7" s="16">
        <f t="shared" si="5"/>
        <v>0</v>
      </c>
      <c r="AS7" s="16">
        <f t="shared" si="5"/>
        <v>0</v>
      </c>
      <c r="AT7" s="16">
        <f t="shared" si="5"/>
        <v>0</v>
      </c>
      <c r="AU7" s="16">
        <f t="shared" si="5"/>
        <v>0</v>
      </c>
      <c r="AV7" s="16">
        <f t="shared" si="5"/>
        <v>0</v>
      </c>
      <c r="AW7" s="16">
        <f t="shared" si="5"/>
        <v>0</v>
      </c>
      <c r="AX7" s="16">
        <f>+AX9+AX11</f>
        <v>0</v>
      </c>
      <c r="AY7" s="10">
        <f>SUM(X7:AX7)</f>
        <v>9</v>
      </c>
      <c r="AZ7">
        <f aca="true" t="shared" si="6" ref="AZ7:AZ41">W7+AY7</f>
        <v>60</v>
      </c>
      <c r="BC7">
        <f t="shared" si="3"/>
        <v>60</v>
      </c>
    </row>
    <row r="8" spans="1:56" ht="12.75">
      <c r="A8" s="80"/>
      <c r="B8" s="71" t="s">
        <v>99</v>
      </c>
      <c r="C8" s="72" t="s">
        <v>53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1">
        <f t="shared" si="1"/>
        <v>34</v>
      </c>
      <c r="X8" s="5"/>
      <c r="Y8" s="5">
        <v>2</v>
      </c>
      <c r="Z8" s="5">
        <v>2</v>
      </c>
      <c r="AA8" s="5">
        <v>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"/>
      <c r="AU8" s="3"/>
      <c r="AV8" s="3">
        <v>0</v>
      </c>
      <c r="AW8" s="3">
        <v>0</v>
      </c>
      <c r="AX8" s="3"/>
      <c r="AY8" s="6">
        <f aca="true" t="shared" si="7" ref="AY8:AY19">SUM(X8:AW8)</f>
        <v>6</v>
      </c>
      <c r="AZ8">
        <f t="shared" si="6"/>
        <v>40</v>
      </c>
      <c r="BC8">
        <f t="shared" si="3"/>
        <v>40</v>
      </c>
      <c r="BD8">
        <f>BC8+'3 курс '!BC8+'2 курс'!BC12</f>
        <v>194</v>
      </c>
    </row>
    <row r="9" spans="1:56" ht="12.75">
      <c r="A9" s="80"/>
      <c r="B9" s="71"/>
      <c r="C9" s="72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1">
        <f t="shared" si="1"/>
        <v>17</v>
      </c>
      <c r="X9" s="5"/>
      <c r="Y9" s="5">
        <v>1</v>
      </c>
      <c r="Z9" s="5">
        <v>1</v>
      </c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"/>
      <c r="AU9" s="3"/>
      <c r="AV9" s="3">
        <v>0</v>
      </c>
      <c r="AW9" s="3">
        <v>0</v>
      </c>
      <c r="AX9" s="3"/>
      <c r="AY9" s="6">
        <f t="shared" si="7"/>
        <v>3</v>
      </c>
      <c r="AZ9">
        <f t="shared" si="6"/>
        <v>20</v>
      </c>
      <c r="BA9">
        <v>39</v>
      </c>
      <c r="BB9">
        <f>BA9-AZ9</f>
        <v>19</v>
      </c>
      <c r="BC9">
        <f t="shared" si="3"/>
        <v>20</v>
      </c>
      <c r="BD9">
        <f>BC9+'3 курс '!BC9+'2 курс'!BC13</f>
        <v>97</v>
      </c>
    </row>
    <row r="10" spans="1:56" ht="12.75">
      <c r="A10" s="80"/>
      <c r="B10" s="71" t="s">
        <v>100</v>
      </c>
      <c r="C10" s="72" t="s">
        <v>33</v>
      </c>
      <c r="D10" s="19" t="s">
        <v>11</v>
      </c>
      <c r="E10" s="3"/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1">
        <f t="shared" si="1"/>
        <v>34</v>
      </c>
      <c r="X10" s="5"/>
      <c r="Y10" s="5">
        <v>2</v>
      </c>
      <c r="Z10" s="5">
        <v>2</v>
      </c>
      <c r="AA10" s="5">
        <v>2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"/>
      <c r="AU10" s="3"/>
      <c r="AV10" s="3">
        <v>0</v>
      </c>
      <c r="AW10" s="3">
        <v>0</v>
      </c>
      <c r="AX10" s="3"/>
      <c r="AY10" s="6">
        <f t="shared" si="7"/>
        <v>6</v>
      </c>
      <c r="AZ10">
        <f t="shared" si="6"/>
        <v>40</v>
      </c>
      <c r="BC10">
        <f t="shared" si="3"/>
        <v>40</v>
      </c>
      <c r="BD10">
        <f>BC10+'3 курс '!BC10+'2 курс'!BC14</f>
        <v>194</v>
      </c>
    </row>
    <row r="11" spans="1:56" ht="12.75">
      <c r="A11" s="80"/>
      <c r="B11" s="71"/>
      <c r="C11" s="72"/>
      <c r="D11" s="19" t="s">
        <v>12</v>
      </c>
      <c r="E11" s="3"/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1">
        <f t="shared" si="1"/>
        <v>34</v>
      </c>
      <c r="X11" s="4"/>
      <c r="Y11" s="4">
        <v>2</v>
      </c>
      <c r="Z11" s="4">
        <v>2</v>
      </c>
      <c r="AA11" s="4">
        <v>2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3"/>
      <c r="AU11" s="3"/>
      <c r="AV11" s="3">
        <v>0</v>
      </c>
      <c r="AW11" s="3">
        <v>0</v>
      </c>
      <c r="AX11" s="3"/>
      <c r="AY11" s="6">
        <f t="shared" si="7"/>
        <v>6</v>
      </c>
      <c r="AZ11">
        <f t="shared" si="6"/>
        <v>40</v>
      </c>
      <c r="BA11">
        <v>59</v>
      </c>
      <c r="BB11">
        <f>BA11-AZ11</f>
        <v>19</v>
      </c>
      <c r="BC11">
        <f t="shared" si="3"/>
        <v>40</v>
      </c>
      <c r="BD11">
        <f>BC11+'3 курс '!BC11+'2 курс'!BC15</f>
        <v>194</v>
      </c>
    </row>
    <row r="12" spans="1:55" ht="12.75" customHeight="1">
      <c r="A12" s="80"/>
      <c r="B12" s="73" t="s">
        <v>9</v>
      </c>
      <c r="C12" s="74" t="s">
        <v>10</v>
      </c>
      <c r="D12" s="18" t="s">
        <v>11</v>
      </c>
      <c r="E12" s="10">
        <f>E14</f>
        <v>0</v>
      </c>
      <c r="F12" s="10">
        <f aca="true" t="shared" si="8" ref="F12:V12">F14</f>
        <v>4</v>
      </c>
      <c r="G12" s="10">
        <f t="shared" si="8"/>
        <v>4</v>
      </c>
      <c r="H12" s="10">
        <f t="shared" si="8"/>
        <v>4</v>
      </c>
      <c r="I12" s="10">
        <f t="shared" si="8"/>
        <v>4</v>
      </c>
      <c r="J12" s="10">
        <f t="shared" si="8"/>
        <v>4</v>
      </c>
      <c r="K12" s="10">
        <f t="shared" si="8"/>
        <v>4</v>
      </c>
      <c r="L12" s="10">
        <f t="shared" si="8"/>
        <v>4</v>
      </c>
      <c r="M12" s="10">
        <f t="shared" si="8"/>
        <v>4</v>
      </c>
      <c r="N12" s="10">
        <f t="shared" si="8"/>
        <v>4</v>
      </c>
      <c r="O12" s="10">
        <f t="shared" si="8"/>
        <v>4</v>
      </c>
      <c r="P12" s="10">
        <f t="shared" si="8"/>
        <v>4</v>
      </c>
      <c r="Q12" s="10">
        <f t="shared" si="8"/>
        <v>4</v>
      </c>
      <c r="R12" s="10">
        <f t="shared" si="8"/>
        <v>4</v>
      </c>
      <c r="S12" s="10">
        <f t="shared" si="8"/>
        <v>4</v>
      </c>
      <c r="T12" s="10">
        <f t="shared" si="8"/>
        <v>4</v>
      </c>
      <c r="U12" s="10">
        <f t="shared" si="8"/>
        <v>4</v>
      </c>
      <c r="V12" s="10">
        <f t="shared" si="8"/>
        <v>4</v>
      </c>
      <c r="W12" s="10">
        <f t="shared" si="1"/>
        <v>68</v>
      </c>
      <c r="X12" s="16">
        <f aca="true" t="shared" si="9" ref="X12:AW12">X14</f>
        <v>0</v>
      </c>
      <c r="Y12" s="10">
        <f t="shared" si="9"/>
        <v>2</v>
      </c>
      <c r="Z12" s="10">
        <f t="shared" si="9"/>
        <v>2</v>
      </c>
      <c r="AA12" s="10">
        <f t="shared" si="9"/>
        <v>2</v>
      </c>
      <c r="AB12" s="10">
        <f t="shared" si="9"/>
        <v>0</v>
      </c>
      <c r="AC12" s="10">
        <f t="shared" si="9"/>
        <v>0</v>
      </c>
      <c r="AD12" s="10">
        <f t="shared" si="9"/>
        <v>0</v>
      </c>
      <c r="AE12" s="10">
        <f t="shared" si="9"/>
        <v>0</v>
      </c>
      <c r="AF12" s="10">
        <f t="shared" si="9"/>
        <v>0</v>
      </c>
      <c r="AG12" s="10">
        <f t="shared" si="9"/>
        <v>0</v>
      </c>
      <c r="AH12" s="10">
        <f t="shared" si="9"/>
        <v>0</v>
      </c>
      <c r="AI12" s="10">
        <f t="shared" si="9"/>
        <v>0</v>
      </c>
      <c r="AJ12" s="10">
        <f t="shared" si="9"/>
        <v>0</v>
      </c>
      <c r="AK12" s="10">
        <f t="shared" si="9"/>
        <v>0</v>
      </c>
      <c r="AL12" s="10">
        <f t="shared" si="9"/>
        <v>0</v>
      </c>
      <c r="AM12" s="10">
        <f t="shared" si="9"/>
        <v>0</v>
      </c>
      <c r="AN12" s="10">
        <f t="shared" si="9"/>
        <v>0</v>
      </c>
      <c r="AO12" s="10">
        <f t="shared" si="9"/>
        <v>0</v>
      </c>
      <c r="AP12" s="10">
        <f t="shared" si="9"/>
        <v>0</v>
      </c>
      <c r="AQ12" s="10">
        <f t="shared" si="9"/>
        <v>0</v>
      </c>
      <c r="AR12" s="10">
        <f t="shared" si="9"/>
        <v>0</v>
      </c>
      <c r="AS12" s="10">
        <f t="shared" si="9"/>
        <v>0</v>
      </c>
      <c r="AT12" s="10">
        <f t="shared" si="9"/>
        <v>0</v>
      </c>
      <c r="AU12" s="10">
        <f t="shared" si="9"/>
        <v>0</v>
      </c>
      <c r="AV12" s="10">
        <f t="shared" si="9"/>
        <v>0</v>
      </c>
      <c r="AW12" s="10">
        <f t="shared" si="9"/>
        <v>0</v>
      </c>
      <c r="AX12" s="10"/>
      <c r="AY12" s="10">
        <f t="shared" si="7"/>
        <v>6</v>
      </c>
      <c r="AZ12">
        <f t="shared" si="6"/>
        <v>74</v>
      </c>
      <c r="BA12" s="12"/>
      <c r="BC12">
        <f t="shared" si="3"/>
        <v>74</v>
      </c>
    </row>
    <row r="13" spans="1:55" ht="12.75">
      <c r="A13" s="80"/>
      <c r="B13" s="73"/>
      <c r="C13" s="74"/>
      <c r="D13" s="18" t="s">
        <v>12</v>
      </c>
      <c r="E13" s="10">
        <f>E15</f>
        <v>0</v>
      </c>
      <c r="F13" s="10">
        <f aca="true" t="shared" si="10" ref="F13:V13">F15</f>
        <v>2</v>
      </c>
      <c r="G13" s="10">
        <f t="shared" si="10"/>
        <v>3</v>
      </c>
      <c r="H13" s="10">
        <f t="shared" si="10"/>
        <v>2</v>
      </c>
      <c r="I13" s="10">
        <f t="shared" si="10"/>
        <v>2</v>
      </c>
      <c r="J13" s="10">
        <f t="shared" si="10"/>
        <v>2</v>
      </c>
      <c r="K13" s="10">
        <f t="shared" si="10"/>
        <v>3</v>
      </c>
      <c r="L13" s="10">
        <f t="shared" si="10"/>
        <v>2</v>
      </c>
      <c r="M13" s="10">
        <f t="shared" si="10"/>
        <v>2</v>
      </c>
      <c r="N13" s="10">
        <f t="shared" si="10"/>
        <v>2</v>
      </c>
      <c r="O13" s="10">
        <f t="shared" si="10"/>
        <v>2</v>
      </c>
      <c r="P13" s="10">
        <f t="shared" si="10"/>
        <v>3</v>
      </c>
      <c r="Q13" s="10">
        <f t="shared" si="10"/>
        <v>2</v>
      </c>
      <c r="R13" s="10">
        <f t="shared" si="10"/>
        <v>2</v>
      </c>
      <c r="S13" s="10">
        <f t="shared" si="10"/>
        <v>2</v>
      </c>
      <c r="T13" s="10">
        <f t="shared" si="10"/>
        <v>2</v>
      </c>
      <c r="U13" s="10">
        <f t="shared" si="10"/>
        <v>2</v>
      </c>
      <c r="V13" s="10">
        <f t="shared" si="10"/>
        <v>2</v>
      </c>
      <c r="W13" s="10">
        <f t="shared" si="1"/>
        <v>37</v>
      </c>
      <c r="X13" s="16">
        <f aca="true" t="shared" si="11" ref="X13:AW13">X15</f>
        <v>0</v>
      </c>
      <c r="Y13" s="10">
        <f t="shared" si="11"/>
        <v>0</v>
      </c>
      <c r="Z13" s="10">
        <f t="shared" si="11"/>
        <v>0</v>
      </c>
      <c r="AA13" s="10">
        <f t="shared" si="11"/>
        <v>0</v>
      </c>
      <c r="AB13" s="10">
        <f t="shared" si="11"/>
        <v>0</v>
      </c>
      <c r="AC13" s="10">
        <f t="shared" si="11"/>
        <v>0</v>
      </c>
      <c r="AD13" s="10">
        <f t="shared" si="11"/>
        <v>0</v>
      </c>
      <c r="AE13" s="10">
        <f t="shared" si="11"/>
        <v>0</v>
      </c>
      <c r="AF13" s="10">
        <f t="shared" si="11"/>
        <v>0</v>
      </c>
      <c r="AG13" s="10">
        <f t="shared" si="11"/>
        <v>0</v>
      </c>
      <c r="AH13" s="10">
        <f t="shared" si="11"/>
        <v>0</v>
      </c>
      <c r="AI13" s="10">
        <f t="shared" si="11"/>
        <v>0</v>
      </c>
      <c r="AJ13" s="10">
        <f t="shared" si="11"/>
        <v>0</v>
      </c>
      <c r="AK13" s="10">
        <f t="shared" si="11"/>
        <v>0</v>
      </c>
      <c r="AL13" s="10">
        <f t="shared" si="11"/>
        <v>0</v>
      </c>
      <c r="AM13" s="10">
        <f t="shared" si="11"/>
        <v>0</v>
      </c>
      <c r="AN13" s="10">
        <f t="shared" si="11"/>
        <v>0</v>
      </c>
      <c r="AO13" s="10">
        <f t="shared" si="11"/>
        <v>0</v>
      </c>
      <c r="AP13" s="10">
        <f t="shared" si="11"/>
        <v>0</v>
      </c>
      <c r="AQ13" s="10">
        <f t="shared" si="11"/>
        <v>0</v>
      </c>
      <c r="AR13" s="10">
        <f t="shared" si="11"/>
        <v>0</v>
      </c>
      <c r="AS13" s="10">
        <f t="shared" si="11"/>
        <v>0</v>
      </c>
      <c r="AT13" s="10">
        <f t="shared" si="11"/>
        <v>0</v>
      </c>
      <c r="AU13" s="10">
        <f t="shared" si="11"/>
        <v>0</v>
      </c>
      <c r="AV13" s="10">
        <f t="shared" si="11"/>
        <v>0</v>
      </c>
      <c r="AW13" s="10">
        <f t="shared" si="11"/>
        <v>0</v>
      </c>
      <c r="AX13" s="10"/>
      <c r="AY13" s="10">
        <f t="shared" si="7"/>
        <v>0</v>
      </c>
      <c r="AZ13">
        <f t="shared" si="6"/>
        <v>37</v>
      </c>
      <c r="BA13" s="12"/>
      <c r="BC13">
        <f t="shared" si="3"/>
        <v>37</v>
      </c>
    </row>
    <row r="14" spans="1:56" ht="18.75" customHeight="1">
      <c r="A14" s="80"/>
      <c r="B14" s="71" t="s">
        <v>13</v>
      </c>
      <c r="C14" s="72" t="s">
        <v>137</v>
      </c>
      <c r="D14" s="19" t="s">
        <v>11</v>
      </c>
      <c r="E14" s="3"/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4</v>
      </c>
      <c r="R14" s="3">
        <v>4</v>
      </c>
      <c r="S14" s="3">
        <v>4</v>
      </c>
      <c r="T14" s="3">
        <v>4</v>
      </c>
      <c r="U14" s="3">
        <v>4</v>
      </c>
      <c r="V14" s="3">
        <v>4</v>
      </c>
      <c r="W14" s="31">
        <f t="shared" si="1"/>
        <v>68</v>
      </c>
      <c r="X14" s="5"/>
      <c r="Y14" s="3">
        <v>2</v>
      </c>
      <c r="Z14" s="3">
        <v>2</v>
      </c>
      <c r="AA14" s="3">
        <v>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>
        <v>0</v>
      </c>
      <c r="AW14" s="3">
        <v>0</v>
      </c>
      <c r="AX14" s="3"/>
      <c r="AY14" s="6">
        <f t="shared" si="7"/>
        <v>6</v>
      </c>
      <c r="AZ14">
        <f t="shared" si="6"/>
        <v>74</v>
      </c>
      <c r="BC14">
        <f t="shared" si="3"/>
        <v>74</v>
      </c>
      <c r="BD14">
        <f>BC14+'3 курс '!BC16</f>
        <v>150</v>
      </c>
    </row>
    <row r="15" spans="1:56" ht="18.75" customHeight="1">
      <c r="A15" s="80"/>
      <c r="B15" s="71"/>
      <c r="C15" s="72"/>
      <c r="D15" s="19" t="s">
        <v>12</v>
      </c>
      <c r="E15" s="3"/>
      <c r="F15" s="3">
        <v>2</v>
      </c>
      <c r="G15" s="3">
        <v>3</v>
      </c>
      <c r="H15" s="3">
        <v>2</v>
      </c>
      <c r="I15" s="3">
        <v>2</v>
      </c>
      <c r="J15" s="3">
        <v>2</v>
      </c>
      <c r="K15" s="3">
        <v>3</v>
      </c>
      <c r="L15" s="3">
        <v>2</v>
      </c>
      <c r="M15" s="3">
        <v>2</v>
      </c>
      <c r="N15" s="3">
        <v>2</v>
      </c>
      <c r="O15" s="3">
        <v>2</v>
      </c>
      <c r="P15" s="3">
        <v>3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  <c r="W15" s="31">
        <f t="shared" si="1"/>
        <v>37</v>
      </c>
      <c r="X15" s="5"/>
      <c r="Y15" s="3">
        <v>0</v>
      </c>
      <c r="Z15" s="3">
        <v>0</v>
      </c>
      <c r="AA15" s="3"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>
        <v>0</v>
      </c>
      <c r="AX15" s="3"/>
      <c r="AY15" s="6">
        <f t="shared" si="7"/>
        <v>0</v>
      </c>
      <c r="AZ15" s="35">
        <f t="shared" si="6"/>
        <v>37</v>
      </c>
      <c r="BA15">
        <v>145</v>
      </c>
      <c r="BB15">
        <f>BA15-AZ15</f>
        <v>108</v>
      </c>
      <c r="BC15">
        <f>AY15+W15</f>
        <v>37</v>
      </c>
      <c r="BD15">
        <f>BC15+'3 курс '!BC17</f>
        <v>75</v>
      </c>
    </row>
    <row r="16" spans="1:55" ht="12.75" customHeight="1">
      <c r="A16" s="80"/>
      <c r="B16" s="73" t="s">
        <v>17</v>
      </c>
      <c r="C16" s="74" t="s">
        <v>18</v>
      </c>
      <c r="D16" s="18" t="s">
        <v>11</v>
      </c>
      <c r="E16" s="10">
        <f>E18+E26+E32</f>
        <v>0</v>
      </c>
      <c r="F16" s="10">
        <f aca="true" t="shared" si="12" ref="F16:V16">F18+F26+F32</f>
        <v>28</v>
      </c>
      <c r="G16" s="10">
        <f t="shared" si="12"/>
        <v>28</v>
      </c>
      <c r="H16" s="10">
        <f t="shared" si="12"/>
        <v>28</v>
      </c>
      <c r="I16" s="10">
        <f t="shared" si="12"/>
        <v>28</v>
      </c>
      <c r="J16" s="10">
        <f t="shared" si="12"/>
        <v>28</v>
      </c>
      <c r="K16" s="10">
        <f t="shared" si="12"/>
        <v>28</v>
      </c>
      <c r="L16" s="10">
        <f t="shared" si="12"/>
        <v>28</v>
      </c>
      <c r="M16" s="10">
        <f t="shared" si="12"/>
        <v>28</v>
      </c>
      <c r="N16" s="10">
        <f t="shared" si="12"/>
        <v>28</v>
      </c>
      <c r="O16" s="10">
        <f t="shared" si="12"/>
        <v>28</v>
      </c>
      <c r="P16" s="10">
        <f t="shared" si="12"/>
        <v>28</v>
      </c>
      <c r="Q16" s="10">
        <f t="shared" si="12"/>
        <v>28</v>
      </c>
      <c r="R16" s="10">
        <f t="shared" si="12"/>
        <v>28</v>
      </c>
      <c r="S16" s="10">
        <f t="shared" si="12"/>
        <v>28</v>
      </c>
      <c r="T16" s="10">
        <f t="shared" si="12"/>
        <v>28</v>
      </c>
      <c r="U16" s="10">
        <f t="shared" si="12"/>
        <v>28</v>
      </c>
      <c r="V16" s="10">
        <f t="shared" si="12"/>
        <v>28</v>
      </c>
      <c r="W16" s="10">
        <f t="shared" si="1"/>
        <v>476</v>
      </c>
      <c r="X16" s="16">
        <f aca="true" t="shared" si="13" ref="X16:AW16">X18+X26+X32</f>
        <v>0</v>
      </c>
      <c r="Y16" s="10">
        <f t="shared" si="13"/>
        <v>30</v>
      </c>
      <c r="Z16" s="10">
        <f t="shared" si="13"/>
        <v>30</v>
      </c>
      <c r="AA16" s="10">
        <f t="shared" si="13"/>
        <v>30</v>
      </c>
      <c r="AB16" s="10">
        <f t="shared" si="13"/>
        <v>36</v>
      </c>
      <c r="AC16" s="10">
        <f t="shared" si="13"/>
        <v>36</v>
      </c>
      <c r="AD16" s="10">
        <f t="shared" si="13"/>
        <v>36</v>
      </c>
      <c r="AE16" s="10">
        <f t="shared" si="13"/>
        <v>36</v>
      </c>
      <c r="AF16" s="10">
        <f t="shared" si="13"/>
        <v>36</v>
      </c>
      <c r="AG16" s="10">
        <f t="shared" si="13"/>
        <v>36</v>
      </c>
      <c r="AH16" s="10">
        <f t="shared" si="13"/>
        <v>36</v>
      </c>
      <c r="AI16" s="10">
        <f t="shared" si="13"/>
        <v>36</v>
      </c>
      <c r="AJ16" s="10">
        <f t="shared" si="13"/>
        <v>36</v>
      </c>
      <c r="AK16" s="10">
        <f t="shared" si="13"/>
        <v>36</v>
      </c>
      <c r="AL16" s="10">
        <f t="shared" si="13"/>
        <v>0</v>
      </c>
      <c r="AM16" s="10">
        <f t="shared" si="13"/>
        <v>0</v>
      </c>
      <c r="AN16" s="10">
        <f t="shared" si="13"/>
        <v>0</v>
      </c>
      <c r="AO16" s="10">
        <f t="shared" si="13"/>
        <v>0</v>
      </c>
      <c r="AP16" s="10">
        <f t="shared" si="13"/>
        <v>0</v>
      </c>
      <c r="AQ16" s="10">
        <f t="shared" si="13"/>
        <v>0</v>
      </c>
      <c r="AR16" s="10">
        <f t="shared" si="13"/>
        <v>0</v>
      </c>
      <c r="AS16" s="10">
        <f t="shared" si="13"/>
        <v>0</v>
      </c>
      <c r="AT16" s="10">
        <f t="shared" si="13"/>
        <v>0</v>
      </c>
      <c r="AU16" s="10">
        <f t="shared" si="13"/>
        <v>0</v>
      </c>
      <c r="AV16" s="10">
        <f t="shared" si="13"/>
        <v>0</v>
      </c>
      <c r="AW16" s="10">
        <f t="shared" si="13"/>
        <v>0</v>
      </c>
      <c r="AX16" s="10"/>
      <c r="AY16" s="10">
        <f t="shared" si="7"/>
        <v>450</v>
      </c>
      <c r="AZ16">
        <f t="shared" si="6"/>
        <v>926</v>
      </c>
      <c r="BA16" s="12"/>
      <c r="BC16">
        <f aca="true" t="shared" si="14" ref="BC16:BC41">AY16+W16</f>
        <v>926</v>
      </c>
    </row>
    <row r="17" spans="1:55" ht="12.75">
      <c r="A17" s="80"/>
      <c r="B17" s="73"/>
      <c r="C17" s="74"/>
      <c r="D17" s="18" t="s">
        <v>12</v>
      </c>
      <c r="E17" s="10">
        <f>E19+E27+E33</f>
        <v>0</v>
      </c>
      <c r="F17" s="10">
        <f aca="true" t="shared" si="15" ref="F17:V17">F19+F27+F33</f>
        <v>11</v>
      </c>
      <c r="G17" s="10">
        <f t="shared" si="15"/>
        <v>11</v>
      </c>
      <c r="H17" s="10">
        <f t="shared" si="15"/>
        <v>11</v>
      </c>
      <c r="I17" s="10">
        <f t="shared" si="15"/>
        <v>11</v>
      </c>
      <c r="J17" s="10">
        <f t="shared" si="15"/>
        <v>11</v>
      </c>
      <c r="K17" s="10">
        <f t="shared" si="15"/>
        <v>11</v>
      </c>
      <c r="L17" s="10">
        <f t="shared" si="15"/>
        <v>11</v>
      </c>
      <c r="M17" s="10">
        <f t="shared" si="15"/>
        <v>11</v>
      </c>
      <c r="N17" s="10">
        <f t="shared" si="15"/>
        <v>11</v>
      </c>
      <c r="O17" s="10">
        <f t="shared" si="15"/>
        <v>11</v>
      </c>
      <c r="P17" s="10">
        <f t="shared" si="15"/>
        <v>11</v>
      </c>
      <c r="Q17" s="10">
        <f t="shared" si="15"/>
        <v>11</v>
      </c>
      <c r="R17" s="10">
        <f t="shared" si="15"/>
        <v>11</v>
      </c>
      <c r="S17" s="10">
        <f t="shared" si="15"/>
        <v>11</v>
      </c>
      <c r="T17" s="10">
        <f t="shared" si="15"/>
        <v>11</v>
      </c>
      <c r="U17" s="10">
        <f t="shared" si="15"/>
        <v>11</v>
      </c>
      <c r="V17" s="10">
        <f t="shared" si="15"/>
        <v>11</v>
      </c>
      <c r="W17" s="10">
        <f t="shared" si="1"/>
        <v>187</v>
      </c>
      <c r="X17" s="16">
        <f aca="true" t="shared" si="16" ref="X17:AW17">X19+X27+X33</f>
        <v>0</v>
      </c>
      <c r="Y17" s="10">
        <f t="shared" si="16"/>
        <v>15</v>
      </c>
      <c r="Z17" s="10">
        <f t="shared" si="16"/>
        <v>15</v>
      </c>
      <c r="AA17" s="10">
        <f t="shared" si="16"/>
        <v>15</v>
      </c>
      <c r="AB17" s="10">
        <f t="shared" si="16"/>
        <v>0</v>
      </c>
      <c r="AC17" s="10">
        <f t="shared" si="16"/>
        <v>0</v>
      </c>
      <c r="AD17" s="10">
        <f t="shared" si="16"/>
        <v>0</v>
      </c>
      <c r="AE17" s="10">
        <f t="shared" si="16"/>
        <v>0</v>
      </c>
      <c r="AF17" s="10">
        <f t="shared" si="16"/>
        <v>0</v>
      </c>
      <c r="AG17" s="10">
        <f t="shared" si="16"/>
        <v>0</v>
      </c>
      <c r="AH17" s="10">
        <f t="shared" si="16"/>
        <v>0</v>
      </c>
      <c r="AI17" s="10">
        <f t="shared" si="16"/>
        <v>0</v>
      </c>
      <c r="AJ17" s="10">
        <f t="shared" si="16"/>
        <v>0</v>
      </c>
      <c r="AK17" s="10">
        <f t="shared" si="16"/>
        <v>0</v>
      </c>
      <c r="AL17" s="10">
        <f t="shared" si="16"/>
        <v>0</v>
      </c>
      <c r="AM17" s="10">
        <f t="shared" si="16"/>
        <v>0</v>
      </c>
      <c r="AN17" s="10">
        <f t="shared" si="16"/>
        <v>0</v>
      </c>
      <c r="AO17" s="10">
        <f t="shared" si="16"/>
        <v>0</v>
      </c>
      <c r="AP17" s="10">
        <f t="shared" si="16"/>
        <v>0</v>
      </c>
      <c r="AQ17" s="10">
        <f t="shared" si="16"/>
        <v>0</v>
      </c>
      <c r="AR17" s="10">
        <f t="shared" si="16"/>
        <v>0</v>
      </c>
      <c r="AS17" s="10">
        <f t="shared" si="16"/>
        <v>0</v>
      </c>
      <c r="AT17" s="10">
        <f t="shared" si="16"/>
        <v>0</v>
      </c>
      <c r="AU17" s="10">
        <f t="shared" si="16"/>
        <v>0</v>
      </c>
      <c r="AV17" s="10">
        <f t="shared" si="16"/>
        <v>0</v>
      </c>
      <c r="AW17" s="10">
        <f t="shared" si="16"/>
        <v>0</v>
      </c>
      <c r="AX17" s="10"/>
      <c r="AY17" s="10">
        <f t="shared" si="7"/>
        <v>45</v>
      </c>
      <c r="AZ17">
        <f t="shared" si="6"/>
        <v>232</v>
      </c>
      <c r="BA17" s="12"/>
      <c r="BC17">
        <f t="shared" si="14"/>
        <v>232</v>
      </c>
    </row>
    <row r="18" spans="1:55" ht="32.25" customHeight="1">
      <c r="A18" s="80"/>
      <c r="B18" s="91" t="s">
        <v>147</v>
      </c>
      <c r="C18" s="92" t="s">
        <v>148</v>
      </c>
      <c r="D18" s="37" t="s">
        <v>11</v>
      </c>
      <c r="E18" s="38">
        <f>E20+E22+E24+E25</f>
        <v>0</v>
      </c>
      <c r="F18" s="38">
        <f aca="true" t="shared" si="17" ref="F18:V18">F20+F22+F24+F25</f>
        <v>8</v>
      </c>
      <c r="G18" s="38">
        <f t="shared" si="17"/>
        <v>8</v>
      </c>
      <c r="H18" s="38">
        <f t="shared" si="17"/>
        <v>8</v>
      </c>
      <c r="I18" s="38">
        <f t="shared" si="17"/>
        <v>8</v>
      </c>
      <c r="J18" s="38">
        <f t="shared" si="17"/>
        <v>8</v>
      </c>
      <c r="K18" s="38">
        <f t="shared" si="17"/>
        <v>8</v>
      </c>
      <c r="L18" s="38">
        <f t="shared" si="17"/>
        <v>8</v>
      </c>
      <c r="M18" s="38">
        <f t="shared" si="17"/>
        <v>8</v>
      </c>
      <c r="N18" s="38">
        <f t="shared" si="17"/>
        <v>8</v>
      </c>
      <c r="O18" s="38">
        <f t="shared" si="17"/>
        <v>8</v>
      </c>
      <c r="P18" s="38">
        <f t="shared" si="17"/>
        <v>8</v>
      </c>
      <c r="Q18" s="38">
        <f t="shared" si="17"/>
        <v>8</v>
      </c>
      <c r="R18" s="38">
        <f t="shared" si="17"/>
        <v>8</v>
      </c>
      <c r="S18" s="38">
        <f t="shared" si="17"/>
        <v>8</v>
      </c>
      <c r="T18" s="38">
        <f t="shared" si="17"/>
        <v>8</v>
      </c>
      <c r="U18" s="38">
        <f t="shared" si="17"/>
        <v>8</v>
      </c>
      <c r="V18" s="38">
        <f t="shared" si="17"/>
        <v>8</v>
      </c>
      <c r="W18" s="39">
        <f t="shared" si="1"/>
        <v>136</v>
      </c>
      <c r="X18" s="40">
        <f>X20+X22+X24+X25</f>
        <v>0</v>
      </c>
      <c r="Y18" s="40">
        <f aca="true" t="shared" si="18" ref="Y18:AW18">Y20+Y22+Y24+Y25</f>
        <v>10</v>
      </c>
      <c r="Z18" s="40">
        <f t="shared" si="18"/>
        <v>10</v>
      </c>
      <c r="AA18" s="40">
        <f t="shared" si="18"/>
        <v>10</v>
      </c>
      <c r="AB18" s="40">
        <f t="shared" si="18"/>
        <v>0</v>
      </c>
      <c r="AC18" s="40">
        <f t="shared" si="18"/>
        <v>0</v>
      </c>
      <c r="AD18" s="40">
        <f t="shared" si="18"/>
        <v>36</v>
      </c>
      <c r="AE18" s="40">
        <f t="shared" si="18"/>
        <v>36</v>
      </c>
      <c r="AF18" s="40">
        <f t="shared" si="18"/>
        <v>36</v>
      </c>
      <c r="AG18" s="40">
        <f t="shared" si="18"/>
        <v>36</v>
      </c>
      <c r="AH18" s="40">
        <f t="shared" si="18"/>
        <v>0</v>
      </c>
      <c r="AI18" s="40">
        <f t="shared" si="18"/>
        <v>0</v>
      </c>
      <c r="AJ18" s="40">
        <f t="shared" si="18"/>
        <v>0</v>
      </c>
      <c r="AK18" s="40">
        <f t="shared" si="18"/>
        <v>0</v>
      </c>
      <c r="AL18" s="40">
        <f t="shared" si="18"/>
        <v>0</v>
      </c>
      <c r="AM18" s="40">
        <f t="shared" si="18"/>
        <v>0</v>
      </c>
      <c r="AN18" s="40">
        <f t="shared" si="18"/>
        <v>0</v>
      </c>
      <c r="AO18" s="40">
        <f t="shared" si="18"/>
        <v>0</v>
      </c>
      <c r="AP18" s="40">
        <f t="shared" si="18"/>
        <v>0</v>
      </c>
      <c r="AQ18" s="40">
        <f t="shared" si="18"/>
        <v>0</v>
      </c>
      <c r="AR18" s="40">
        <f t="shared" si="18"/>
        <v>0</v>
      </c>
      <c r="AS18" s="40">
        <f t="shared" si="18"/>
        <v>0</v>
      </c>
      <c r="AT18" s="40">
        <f t="shared" si="18"/>
        <v>0</v>
      </c>
      <c r="AU18" s="40">
        <f t="shared" si="18"/>
        <v>0</v>
      </c>
      <c r="AV18" s="40">
        <f t="shared" si="18"/>
        <v>0</v>
      </c>
      <c r="AW18" s="40">
        <f t="shared" si="18"/>
        <v>0</v>
      </c>
      <c r="AX18" s="38"/>
      <c r="AY18" s="41">
        <f t="shared" si="7"/>
        <v>174</v>
      </c>
      <c r="AZ18">
        <f t="shared" si="6"/>
        <v>310</v>
      </c>
      <c r="BC18">
        <f t="shared" si="14"/>
        <v>310</v>
      </c>
    </row>
    <row r="19" spans="1:55" ht="32.25" customHeight="1">
      <c r="A19" s="80"/>
      <c r="B19" s="91"/>
      <c r="C19" s="92"/>
      <c r="D19" s="37" t="s">
        <v>12</v>
      </c>
      <c r="E19" s="38">
        <f>E21+E23</f>
        <v>0</v>
      </c>
      <c r="F19" s="38">
        <f aca="true" t="shared" si="19" ref="F19:V19">F21+F23</f>
        <v>3</v>
      </c>
      <c r="G19" s="38">
        <f t="shared" si="19"/>
        <v>3</v>
      </c>
      <c r="H19" s="38">
        <f t="shared" si="19"/>
        <v>3</v>
      </c>
      <c r="I19" s="38">
        <f t="shared" si="19"/>
        <v>3</v>
      </c>
      <c r="J19" s="38">
        <f t="shared" si="19"/>
        <v>3</v>
      </c>
      <c r="K19" s="38">
        <f t="shared" si="19"/>
        <v>3</v>
      </c>
      <c r="L19" s="38">
        <f t="shared" si="19"/>
        <v>3</v>
      </c>
      <c r="M19" s="38">
        <f t="shared" si="19"/>
        <v>3</v>
      </c>
      <c r="N19" s="38">
        <f t="shared" si="19"/>
        <v>3</v>
      </c>
      <c r="O19" s="38">
        <f t="shared" si="19"/>
        <v>3</v>
      </c>
      <c r="P19" s="38">
        <f t="shared" si="19"/>
        <v>3</v>
      </c>
      <c r="Q19" s="38">
        <f t="shared" si="19"/>
        <v>3</v>
      </c>
      <c r="R19" s="38">
        <f t="shared" si="19"/>
        <v>3</v>
      </c>
      <c r="S19" s="38">
        <f t="shared" si="19"/>
        <v>3</v>
      </c>
      <c r="T19" s="38">
        <f t="shared" si="19"/>
        <v>3</v>
      </c>
      <c r="U19" s="38">
        <f t="shared" si="19"/>
        <v>3</v>
      </c>
      <c r="V19" s="38">
        <f t="shared" si="19"/>
        <v>3</v>
      </c>
      <c r="W19" s="39">
        <f aca="true" t="shared" si="20" ref="W19:W25">SUM(E19:V19)</f>
        <v>51</v>
      </c>
      <c r="X19" s="40">
        <f aca="true" t="shared" si="21" ref="X19:AW19">X21+X23</f>
        <v>0</v>
      </c>
      <c r="Y19" s="40">
        <f t="shared" si="21"/>
        <v>5</v>
      </c>
      <c r="Z19" s="40">
        <f t="shared" si="21"/>
        <v>5</v>
      </c>
      <c r="AA19" s="40">
        <f t="shared" si="21"/>
        <v>5</v>
      </c>
      <c r="AB19" s="40">
        <f t="shared" si="21"/>
        <v>0</v>
      </c>
      <c r="AC19" s="40">
        <f t="shared" si="21"/>
        <v>0</v>
      </c>
      <c r="AD19" s="40">
        <f t="shared" si="21"/>
        <v>0</v>
      </c>
      <c r="AE19" s="40">
        <f t="shared" si="21"/>
        <v>0</v>
      </c>
      <c r="AF19" s="40">
        <f t="shared" si="21"/>
        <v>0</v>
      </c>
      <c r="AG19" s="40">
        <f t="shared" si="21"/>
        <v>0</v>
      </c>
      <c r="AH19" s="40">
        <f t="shared" si="21"/>
        <v>0</v>
      </c>
      <c r="AI19" s="40">
        <f t="shared" si="21"/>
        <v>0</v>
      </c>
      <c r="AJ19" s="40">
        <f t="shared" si="21"/>
        <v>0</v>
      </c>
      <c r="AK19" s="40">
        <f t="shared" si="21"/>
        <v>0</v>
      </c>
      <c r="AL19" s="40">
        <f t="shared" si="21"/>
        <v>0</v>
      </c>
      <c r="AM19" s="40">
        <f t="shared" si="21"/>
        <v>0</v>
      </c>
      <c r="AN19" s="40">
        <f t="shared" si="21"/>
        <v>0</v>
      </c>
      <c r="AO19" s="40">
        <f t="shared" si="21"/>
        <v>0</v>
      </c>
      <c r="AP19" s="40">
        <f t="shared" si="21"/>
        <v>0</v>
      </c>
      <c r="AQ19" s="40">
        <f t="shared" si="21"/>
        <v>0</v>
      </c>
      <c r="AR19" s="40">
        <f t="shared" si="21"/>
        <v>0</v>
      </c>
      <c r="AS19" s="40">
        <f t="shared" si="21"/>
        <v>0</v>
      </c>
      <c r="AT19" s="40">
        <f t="shared" si="21"/>
        <v>0</v>
      </c>
      <c r="AU19" s="40">
        <f t="shared" si="21"/>
        <v>0</v>
      </c>
      <c r="AV19" s="40">
        <f t="shared" si="21"/>
        <v>0</v>
      </c>
      <c r="AW19" s="40">
        <f t="shared" si="21"/>
        <v>0</v>
      </c>
      <c r="AX19" s="38"/>
      <c r="AY19" s="41">
        <f t="shared" si="7"/>
        <v>15</v>
      </c>
      <c r="AZ19" s="35">
        <f t="shared" si="6"/>
        <v>66</v>
      </c>
      <c r="BA19">
        <v>145</v>
      </c>
      <c r="BB19">
        <f>BA19-AZ19</f>
        <v>79</v>
      </c>
      <c r="BC19">
        <f t="shared" si="14"/>
        <v>66</v>
      </c>
    </row>
    <row r="20" spans="1:56" ht="12.75">
      <c r="A20" s="80"/>
      <c r="B20" s="71" t="s">
        <v>19</v>
      </c>
      <c r="C20" s="72" t="s">
        <v>149</v>
      </c>
      <c r="D20" s="19" t="s">
        <v>11</v>
      </c>
      <c r="E20" s="3"/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31">
        <f t="shared" si="20"/>
        <v>68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aca="true" t="shared" si="22" ref="AY20:AY25">SUM(X20:AW20)</f>
        <v>0</v>
      </c>
      <c r="AZ20">
        <f t="shared" si="6"/>
        <v>68</v>
      </c>
      <c r="BC20">
        <f t="shared" si="14"/>
        <v>68</v>
      </c>
      <c r="BD20">
        <f>BC20+'3 курс '!BC40</f>
        <v>110</v>
      </c>
    </row>
    <row r="21" spans="1:56" ht="12.75">
      <c r="A21" s="80"/>
      <c r="B21" s="71"/>
      <c r="C21" s="72"/>
      <c r="D21" s="19" t="s">
        <v>12</v>
      </c>
      <c r="E21" s="3"/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  <c r="W21" s="31">
        <f t="shared" si="20"/>
        <v>34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22"/>
        <v>0</v>
      </c>
      <c r="AZ21" s="35">
        <f t="shared" si="6"/>
        <v>34</v>
      </c>
      <c r="BA21">
        <v>48</v>
      </c>
      <c r="BB21">
        <f>BA21-AZ21</f>
        <v>14</v>
      </c>
      <c r="BC21">
        <f t="shared" si="14"/>
        <v>34</v>
      </c>
      <c r="BD21">
        <f>BC21+'3 курс '!BC41</f>
        <v>55</v>
      </c>
    </row>
    <row r="22" spans="1:56" ht="12.75">
      <c r="A22" s="80"/>
      <c r="B22" s="71" t="s">
        <v>41</v>
      </c>
      <c r="C22" s="72" t="s">
        <v>150</v>
      </c>
      <c r="D22" s="19" t="s">
        <v>11</v>
      </c>
      <c r="E22" s="3"/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1">
        <f t="shared" si="20"/>
        <v>34</v>
      </c>
      <c r="X22" s="5"/>
      <c r="Y22" s="3">
        <v>10</v>
      </c>
      <c r="Z22" s="3">
        <v>10</v>
      </c>
      <c r="AA22" s="3">
        <v>10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>
        <v>0</v>
      </c>
      <c r="AX22" s="3"/>
      <c r="AY22" s="6">
        <f t="shared" si="22"/>
        <v>30</v>
      </c>
      <c r="AZ22">
        <f t="shared" si="6"/>
        <v>64</v>
      </c>
      <c r="BC22">
        <f t="shared" si="14"/>
        <v>64</v>
      </c>
      <c r="BD22">
        <f>BC22+'3 курс '!BC42</f>
        <v>106</v>
      </c>
    </row>
    <row r="23" spans="1:56" ht="12.75">
      <c r="A23" s="80"/>
      <c r="B23" s="71"/>
      <c r="C23" s="72"/>
      <c r="D23" s="19" t="s">
        <v>12</v>
      </c>
      <c r="E23" s="3"/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1">
        <f t="shared" si="20"/>
        <v>17</v>
      </c>
      <c r="X23" s="5"/>
      <c r="Y23" s="3">
        <v>5</v>
      </c>
      <c r="Z23" s="3">
        <v>5</v>
      </c>
      <c r="AA23" s="3">
        <v>5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>
        <v>0</v>
      </c>
      <c r="AX23" s="3"/>
      <c r="AY23" s="6">
        <f t="shared" si="22"/>
        <v>15</v>
      </c>
      <c r="AZ23" s="35">
        <f t="shared" si="6"/>
        <v>32</v>
      </c>
      <c r="BA23">
        <v>48</v>
      </c>
      <c r="BB23">
        <f>BA23-AZ23</f>
        <v>16</v>
      </c>
      <c r="BC23">
        <f t="shared" si="14"/>
        <v>32</v>
      </c>
      <c r="BD23">
        <f>BC23+'3 курс '!BC43</f>
        <v>53</v>
      </c>
    </row>
    <row r="24" spans="1:55" ht="12.75">
      <c r="A24" s="80"/>
      <c r="B24" s="9" t="s">
        <v>166</v>
      </c>
      <c r="C24" s="24" t="s">
        <v>32</v>
      </c>
      <c r="D24" s="19" t="s">
        <v>11</v>
      </c>
      <c r="E24" s="3"/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1">
        <f t="shared" si="20"/>
        <v>34</v>
      </c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>
        <v>0</v>
      </c>
      <c r="AX24" s="3"/>
      <c r="AY24" s="6">
        <f t="shared" si="22"/>
        <v>0</v>
      </c>
      <c r="AZ24">
        <f aca="true" t="shared" si="23" ref="AZ24:AZ29">W24+AY24</f>
        <v>34</v>
      </c>
      <c r="BC24">
        <f aca="true" t="shared" si="24" ref="BC24:BC29">AY24+W24</f>
        <v>34</v>
      </c>
    </row>
    <row r="25" spans="1:55" ht="19.5" customHeight="1">
      <c r="A25" s="80"/>
      <c r="B25" s="9" t="s">
        <v>167</v>
      </c>
      <c r="C25" s="24" t="s">
        <v>143</v>
      </c>
      <c r="D25" s="19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1">
        <f t="shared" si="20"/>
        <v>0</v>
      </c>
      <c r="X25" s="5"/>
      <c r="Y25" s="3"/>
      <c r="Z25" s="3"/>
      <c r="AA25" s="3"/>
      <c r="AB25" s="3"/>
      <c r="AC25" s="3"/>
      <c r="AD25" s="3">
        <v>36</v>
      </c>
      <c r="AE25" s="3">
        <v>36</v>
      </c>
      <c r="AF25" s="3">
        <v>36</v>
      </c>
      <c r="AG25" s="3">
        <v>36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t="shared" si="22"/>
        <v>144</v>
      </c>
      <c r="AZ25">
        <f t="shared" si="23"/>
        <v>144</v>
      </c>
      <c r="BC25">
        <f t="shared" si="24"/>
        <v>144</v>
      </c>
    </row>
    <row r="26" spans="1:55" ht="32.25" customHeight="1">
      <c r="A26" s="80"/>
      <c r="B26" s="91" t="s">
        <v>160</v>
      </c>
      <c r="C26" s="92" t="s">
        <v>161</v>
      </c>
      <c r="D26" s="37" t="s">
        <v>11</v>
      </c>
      <c r="E26" s="38">
        <f>E28-E30+E31</f>
        <v>0</v>
      </c>
      <c r="F26" s="38">
        <f>F28+F30+F31</f>
        <v>10</v>
      </c>
      <c r="G26" s="38">
        <f aca="true" t="shared" si="25" ref="G26:V26">G28+G30+G31</f>
        <v>10</v>
      </c>
      <c r="H26" s="38">
        <f t="shared" si="25"/>
        <v>10</v>
      </c>
      <c r="I26" s="38">
        <f t="shared" si="25"/>
        <v>10</v>
      </c>
      <c r="J26" s="38">
        <f t="shared" si="25"/>
        <v>10</v>
      </c>
      <c r="K26" s="38">
        <f t="shared" si="25"/>
        <v>10</v>
      </c>
      <c r="L26" s="38">
        <f t="shared" si="25"/>
        <v>10</v>
      </c>
      <c r="M26" s="38">
        <f t="shared" si="25"/>
        <v>10</v>
      </c>
      <c r="N26" s="38">
        <f t="shared" si="25"/>
        <v>10</v>
      </c>
      <c r="O26" s="38">
        <f t="shared" si="25"/>
        <v>10</v>
      </c>
      <c r="P26" s="38">
        <f t="shared" si="25"/>
        <v>10</v>
      </c>
      <c r="Q26" s="38">
        <f t="shared" si="25"/>
        <v>10</v>
      </c>
      <c r="R26" s="38">
        <f t="shared" si="25"/>
        <v>10</v>
      </c>
      <c r="S26" s="38">
        <f t="shared" si="25"/>
        <v>10</v>
      </c>
      <c r="T26" s="38">
        <f t="shared" si="25"/>
        <v>10</v>
      </c>
      <c r="U26" s="38">
        <f t="shared" si="25"/>
        <v>10</v>
      </c>
      <c r="V26" s="38">
        <f t="shared" si="25"/>
        <v>10</v>
      </c>
      <c r="W26" s="39">
        <f aca="true" t="shared" si="26" ref="W26:W40">SUM(E26:V26)</f>
        <v>170</v>
      </c>
      <c r="X26" s="40">
        <f>X28-X30+X31</f>
        <v>0</v>
      </c>
      <c r="Y26" s="38">
        <f aca="true" t="shared" si="27" ref="Y26:AW26">Y28+Y30+Y31</f>
        <v>10</v>
      </c>
      <c r="Z26" s="38">
        <f t="shared" si="27"/>
        <v>10</v>
      </c>
      <c r="AA26" s="38">
        <f t="shared" si="27"/>
        <v>10</v>
      </c>
      <c r="AB26" s="38">
        <f t="shared" si="27"/>
        <v>36</v>
      </c>
      <c r="AC26" s="38">
        <f t="shared" si="27"/>
        <v>36</v>
      </c>
      <c r="AD26" s="38">
        <f t="shared" si="27"/>
        <v>0</v>
      </c>
      <c r="AE26" s="38">
        <f t="shared" si="27"/>
        <v>0</v>
      </c>
      <c r="AF26" s="38">
        <f t="shared" si="27"/>
        <v>0</v>
      </c>
      <c r="AG26" s="38">
        <f t="shared" si="27"/>
        <v>0</v>
      </c>
      <c r="AH26" s="38">
        <f t="shared" si="27"/>
        <v>0</v>
      </c>
      <c r="AI26" s="38">
        <f t="shared" si="27"/>
        <v>0</v>
      </c>
      <c r="AJ26" s="38">
        <f t="shared" si="27"/>
        <v>0</v>
      </c>
      <c r="AK26" s="38">
        <f t="shared" si="27"/>
        <v>0</v>
      </c>
      <c r="AL26" s="38">
        <f t="shared" si="27"/>
        <v>0</v>
      </c>
      <c r="AM26" s="38">
        <f t="shared" si="27"/>
        <v>0</v>
      </c>
      <c r="AN26" s="38">
        <f t="shared" si="27"/>
        <v>0</v>
      </c>
      <c r="AO26" s="38">
        <f t="shared" si="27"/>
        <v>0</v>
      </c>
      <c r="AP26" s="38">
        <f t="shared" si="27"/>
        <v>0</v>
      </c>
      <c r="AQ26" s="38">
        <f t="shared" si="27"/>
        <v>0</v>
      </c>
      <c r="AR26" s="38">
        <f t="shared" si="27"/>
        <v>0</v>
      </c>
      <c r="AS26" s="38">
        <f t="shared" si="27"/>
        <v>0</v>
      </c>
      <c r="AT26" s="38">
        <f t="shared" si="27"/>
        <v>0</v>
      </c>
      <c r="AU26" s="38">
        <f t="shared" si="27"/>
        <v>0</v>
      </c>
      <c r="AV26" s="38">
        <f t="shared" si="27"/>
        <v>0</v>
      </c>
      <c r="AW26" s="38">
        <f t="shared" si="27"/>
        <v>0</v>
      </c>
      <c r="AX26" s="38"/>
      <c r="AY26" s="41">
        <f aca="true" t="shared" si="28" ref="AY26:AY40">SUM(X26:AW26)</f>
        <v>102</v>
      </c>
      <c r="AZ26">
        <f t="shared" si="23"/>
        <v>272</v>
      </c>
      <c r="BC26">
        <f t="shared" si="24"/>
        <v>272</v>
      </c>
    </row>
    <row r="27" spans="1:55" ht="32.25" customHeight="1">
      <c r="A27" s="80"/>
      <c r="B27" s="91"/>
      <c r="C27" s="92"/>
      <c r="D27" s="37" t="s">
        <v>12</v>
      </c>
      <c r="E27" s="38">
        <f>E29</f>
        <v>0</v>
      </c>
      <c r="F27" s="38">
        <f aca="true" t="shared" si="29" ref="F27:V27">F29</f>
        <v>4</v>
      </c>
      <c r="G27" s="38">
        <f t="shared" si="29"/>
        <v>4</v>
      </c>
      <c r="H27" s="38">
        <f t="shared" si="29"/>
        <v>4</v>
      </c>
      <c r="I27" s="38">
        <f t="shared" si="29"/>
        <v>4</v>
      </c>
      <c r="J27" s="38">
        <f t="shared" si="29"/>
        <v>4</v>
      </c>
      <c r="K27" s="38">
        <f t="shared" si="29"/>
        <v>4</v>
      </c>
      <c r="L27" s="38">
        <f t="shared" si="29"/>
        <v>4</v>
      </c>
      <c r="M27" s="38">
        <f t="shared" si="29"/>
        <v>4</v>
      </c>
      <c r="N27" s="38">
        <f t="shared" si="29"/>
        <v>4</v>
      </c>
      <c r="O27" s="38">
        <f t="shared" si="29"/>
        <v>4</v>
      </c>
      <c r="P27" s="38">
        <f t="shared" si="29"/>
        <v>4</v>
      </c>
      <c r="Q27" s="38">
        <f t="shared" si="29"/>
        <v>4</v>
      </c>
      <c r="R27" s="38">
        <f t="shared" si="29"/>
        <v>4</v>
      </c>
      <c r="S27" s="38">
        <f t="shared" si="29"/>
        <v>4</v>
      </c>
      <c r="T27" s="38">
        <f t="shared" si="29"/>
        <v>4</v>
      </c>
      <c r="U27" s="38">
        <f t="shared" si="29"/>
        <v>4</v>
      </c>
      <c r="V27" s="38">
        <f t="shared" si="29"/>
        <v>4</v>
      </c>
      <c r="W27" s="39">
        <f t="shared" si="26"/>
        <v>68</v>
      </c>
      <c r="X27" s="40">
        <f aca="true" t="shared" si="30" ref="X27:AW27">X29</f>
        <v>0</v>
      </c>
      <c r="Y27" s="38">
        <f t="shared" si="30"/>
        <v>5</v>
      </c>
      <c r="Z27" s="38">
        <f t="shared" si="30"/>
        <v>5</v>
      </c>
      <c r="AA27" s="38">
        <f t="shared" si="30"/>
        <v>5</v>
      </c>
      <c r="AB27" s="38">
        <f t="shared" si="30"/>
        <v>0</v>
      </c>
      <c r="AC27" s="38">
        <f t="shared" si="30"/>
        <v>0</v>
      </c>
      <c r="AD27" s="38">
        <f t="shared" si="30"/>
        <v>0</v>
      </c>
      <c r="AE27" s="38">
        <f t="shared" si="30"/>
        <v>0</v>
      </c>
      <c r="AF27" s="38">
        <f t="shared" si="30"/>
        <v>0</v>
      </c>
      <c r="AG27" s="38">
        <f t="shared" si="30"/>
        <v>0</v>
      </c>
      <c r="AH27" s="38">
        <f t="shared" si="30"/>
        <v>0</v>
      </c>
      <c r="AI27" s="38">
        <f t="shared" si="30"/>
        <v>0</v>
      </c>
      <c r="AJ27" s="38">
        <f t="shared" si="30"/>
        <v>0</v>
      </c>
      <c r="AK27" s="38">
        <f t="shared" si="30"/>
        <v>0</v>
      </c>
      <c r="AL27" s="38">
        <f t="shared" si="30"/>
        <v>0</v>
      </c>
      <c r="AM27" s="38">
        <f t="shared" si="30"/>
        <v>0</v>
      </c>
      <c r="AN27" s="38">
        <f t="shared" si="30"/>
        <v>0</v>
      </c>
      <c r="AO27" s="38">
        <f t="shared" si="30"/>
        <v>0</v>
      </c>
      <c r="AP27" s="38">
        <f t="shared" si="30"/>
        <v>0</v>
      </c>
      <c r="AQ27" s="38">
        <f t="shared" si="30"/>
        <v>0</v>
      </c>
      <c r="AR27" s="38">
        <f t="shared" si="30"/>
        <v>0</v>
      </c>
      <c r="AS27" s="38">
        <f t="shared" si="30"/>
        <v>0</v>
      </c>
      <c r="AT27" s="38">
        <f t="shared" si="30"/>
        <v>0</v>
      </c>
      <c r="AU27" s="38">
        <f t="shared" si="30"/>
        <v>0</v>
      </c>
      <c r="AV27" s="38">
        <f t="shared" si="30"/>
        <v>0</v>
      </c>
      <c r="AW27" s="38">
        <f t="shared" si="30"/>
        <v>0</v>
      </c>
      <c r="AX27" s="38"/>
      <c r="AY27" s="41">
        <f t="shared" si="28"/>
        <v>15</v>
      </c>
      <c r="AZ27" s="35">
        <f t="shared" si="23"/>
        <v>83</v>
      </c>
      <c r="BA27">
        <v>145</v>
      </c>
      <c r="BB27">
        <f>BA27-AZ27</f>
        <v>62</v>
      </c>
      <c r="BC27">
        <f t="shared" si="24"/>
        <v>83</v>
      </c>
    </row>
    <row r="28" spans="1:55" ht="12.75">
      <c r="A28" s="80"/>
      <c r="B28" s="71" t="s">
        <v>162</v>
      </c>
      <c r="C28" s="72" t="s">
        <v>163</v>
      </c>
      <c r="D28" s="19" t="s">
        <v>11</v>
      </c>
      <c r="E28" s="3"/>
      <c r="F28" s="3">
        <v>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3">
        <v>8</v>
      </c>
      <c r="S28" s="3">
        <v>8</v>
      </c>
      <c r="T28" s="3">
        <v>8</v>
      </c>
      <c r="U28" s="3">
        <v>8</v>
      </c>
      <c r="V28" s="3">
        <v>8</v>
      </c>
      <c r="W28" s="31">
        <f t="shared" si="26"/>
        <v>136</v>
      </c>
      <c r="X28" s="5"/>
      <c r="Y28" s="3">
        <v>10</v>
      </c>
      <c r="Z28" s="3">
        <v>10</v>
      </c>
      <c r="AA28" s="3">
        <v>10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>
        <v>0</v>
      </c>
      <c r="AW28" s="3">
        <v>0</v>
      </c>
      <c r="AX28" s="3"/>
      <c r="AY28" s="6">
        <f t="shared" si="28"/>
        <v>30</v>
      </c>
      <c r="AZ28">
        <f t="shared" si="23"/>
        <v>166</v>
      </c>
      <c r="BC28">
        <f t="shared" si="24"/>
        <v>166</v>
      </c>
    </row>
    <row r="29" spans="1:55" ht="12.75">
      <c r="A29" s="80"/>
      <c r="B29" s="71"/>
      <c r="C29" s="72"/>
      <c r="D29" s="19" t="s">
        <v>12</v>
      </c>
      <c r="E29" s="3"/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3">
        <v>4</v>
      </c>
      <c r="W29" s="31">
        <f t="shared" si="26"/>
        <v>68</v>
      </c>
      <c r="X29" s="5"/>
      <c r="Y29" s="3">
        <v>5</v>
      </c>
      <c r="Z29" s="3">
        <v>5</v>
      </c>
      <c r="AA29" s="3">
        <v>5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>
        <v>0</v>
      </c>
      <c r="AW29" s="3">
        <v>0</v>
      </c>
      <c r="AX29" s="3"/>
      <c r="AY29" s="6">
        <f t="shared" si="28"/>
        <v>15</v>
      </c>
      <c r="AZ29" s="35">
        <f t="shared" si="23"/>
        <v>83</v>
      </c>
      <c r="BA29">
        <v>48</v>
      </c>
      <c r="BB29">
        <f>BA29-AZ29</f>
        <v>-35</v>
      </c>
      <c r="BC29">
        <f t="shared" si="24"/>
        <v>83</v>
      </c>
    </row>
    <row r="30" spans="1:55" ht="12.75">
      <c r="A30" s="80"/>
      <c r="B30" s="9" t="s">
        <v>164</v>
      </c>
      <c r="C30" s="24" t="s">
        <v>32</v>
      </c>
      <c r="D30" s="19" t="s">
        <v>11</v>
      </c>
      <c r="E30" s="3"/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1">
        <f t="shared" si="26"/>
        <v>34</v>
      </c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0</v>
      </c>
      <c r="AX30" s="3"/>
      <c r="AY30" s="6">
        <f t="shared" si="28"/>
        <v>0</v>
      </c>
      <c r="AZ30">
        <f>W30+AY30</f>
        <v>34</v>
      </c>
      <c r="BC30">
        <f>AY30+W30</f>
        <v>34</v>
      </c>
    </row>
    <row r="31" spans="1:55" ht="19.5" customHeight="1">
      <c r="A31" s="80"/>
      <c r="B31" s="9" t="s">
        <v>165</v>
      </c>
      <c r="C31" s="24" t="s">
        <v>143</v>
      </c>
      <c r="D31" s="19" t="s">
        <v>11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1">
        <f t="shared" si="26"/>
        <v>0</v>
      </c>
      <c r="X31" s="5"/>
      <c r="Y31" s="3"/>
      <c r="Z31" s="3"/>
      <c r="AA31" s="3"/>
      <c r="AB31" s="3">
        <v>36</v>
      </c>
      <c r="AC31" s="3">
        <v>36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>
        <v>0</v>
      </c>
      <c r="AW31" s="3">
        <v>0</v>
      </c>
      <c r="AX31" s="3"/>
      <c r="AY31" s="6">
        <f t="shared" si="28"/>
        <v>72</v>
      </c>
      <c r="AZ31">
        <f>W31+AY31</f>
        <v>72</v>
      </c>
      <c r="BC31">
        <f>AY31+W31</f>
        <v>72</v>
      </c>
    </row>
    <row r="32" spans="1:55" ht="32.25" customHeight="1">
      <c r="A32" s="80"/>
      <c r="B32" s="91" t="s">
        <v>40</v>
      </c>
      <c r="C32" s="92" t="s">
        <v>148</v>
      </c>
      <c r="D32" s="37" t="s">
        <v>11</v>
      </c>
      <c r="E32" s="38">
        <f>E34+E36+E37</f>
        <v>0</v>
      </c>
      <c r="F32" s="38">
        <f aca="true" t="shared" si="31" ref="F32:AW32">F34+F36+F37</f>
        <v>10</v>
      </c>
      <c r="G32" s="38">
        <f t="shared" si="31"/>
        <v>10</v>
      </c>
      <c r="H32" s="38">
        <f t="shared" si="31"/>
        <v>10</v>
      </c>
      <c r="I32" s="38">
        <f t="shared" si="31"/>
        <v>10</v>
      </c>
      <c r="J32" s="38">
        <f t="shared" si="31"/>
        <v>10</v>
      </c>
      <c r="K32" s="38">
        <f t="shared" si="31"/>
        <v>10</v>
      </c>
      <c r="L32" s="38">
        <f t="shared" si="31"/>
        <v>10</v>
      </c>
      <c r="M32" s="38">
        <f t="shared" si="31"/>
        <v>10</v>
      </c>
      <c r="N32" s="38">
        <f t="shared" si="31"/>
        <v>10</v>
      </c>
      <c r="O32" s="38">
        <f t="shared" si="31"/>
        <v>10</v>
      </c>
      <c r="P32" s="38">
        <f t="shared" si="31"/>
        <v>10</v>
      </c>
      <c r="Q32" s="38">
        <f t="shared" si="31"/>
        <v>10</v>
      </c>
      <c r="R32" s="38">
        <f t="shared" si="31"/>
        <v>10</v>
      </c>
      <c r="S32" s="38">
        <f t="shared" si="31"/>
        <v>10</v>
      </c>
      <c r="T32" s="38">
        <f t="shared" si="31"/>
        <v>10</v>
      </c>
      <c r="U32" s="38">
        <f t="shared" si="31"/>
        <v>10</v>
      </c>
      <c r="V32" s="38">
        <f t="shared" si="31"/>
        <v>10</v>
      </c>
      <c r="W32" s="39">
        <f t="shared" si="26"/>
        <v>170</v>
      </c>
      <c r="X32" s="40">
        <f t="shared" si="31"/>
        <v>0</v>
      </c>
      <c r="Y32" s="38">
        <f t="shared" si="31"/>
        <v>10</v>
      </c>
      <c r="Z32" s="38">
        <f t="shared" si="31"/>
        <v>10</v>
      </c>
      <c r="AA32" s="38">
        <f t="shared" si="31"/>
        <v>10</v>
      </c>
      <c r="AB32" s="38">
        <f t="shared" si="31"/>
        <v>0</v>
      </c>
      <c r="AC32" s="38">
        <f t="shared" si="31"/>
        <v>0</v>
      </c>
      <c r="AD32" s="38">
        <f t="shared" si="31"/>
        <v>0</v>
      </c>
      <c r="AE32" s="38">
        <f t="shared" si="31"/>
        <v>0</v>
      </c>
      <c r="AF32" s="38">
        <f t="shared" si="31"/>
        <v>0</v>
      </c>
      <c r="AG32" s="38">
        <f t="shared" si="31"/>
        <v>0</v>
      </c>
      <c r="AH32" s="38">
        <f t="shared" si="31"/>
        <v>36</v>
      </c>
      <c r="AI32" s="38">
        <f t="shared" si="31"/>
        <v>36</v>
      </c>
      <c r="AJ32" s="38">
        <f t="shared" si="31"/>
        <v>36</v>
      </c>
      <c r="AK32" s="38">
        <f t="shared" si="31"/>
        <v>36</v>
      </c>
      <c r="AL32" s="38">
        <f t="shared" si="31"/>
        <v>0</v>
      </c>
      <c r="AM32" s="38">
        <f t="shared" si="31"/>
        <v>0</v>
      </c>
      <c r="AN32" s="38">
        <f t="shared" si="31"/>
        <v>0</v>
      </c>
      <c r="AO32" s="38">
        <f t="shared" si="31"/>
        <v>0</v>
      </c>
      <c r="AP32" s="38">
        <f t="shared" si="31"/>
        <v>0</v>
      </c>
      <c r="AQ32" s="38">
        <f t="shared" si="31"/>
        <v>0</v>
      </c>
      <c r="AR32" s="38">
        <f t="shared" si="31"/>
        <v>0</v>
      </c>
      <c r="AS32" s="38">
        <f t="shared" si="31"/>
        <v>0</v>
      </c>
      <c r="AT32" s="38">
        <f t="shared" si="31"/>
        <v>0</v>
      </c>
      <c r="AU32" s="38">
        <f t="shared" si="31"/>
        <v>0</v>
      </c>
      <c r="AV32" s="38">
        <f t="shared" si="31"/>
        <v>0</v>
      </c>
      <c r="AW32" s="38">
        <f t="shared" si="31"/>
        <v>0</v>
      </c>
      <c r="AX32" s="38"/>
      <c r="AY32" s="41">
        <f t="shared" si="28"/>
        <v>174</v>
      </c>
      <c r="AZ32">
        <f t="shared" si="6"/>
        <v>344</v>
      </c>
      <c r="BC32">
        <f t="shared" si="14"/>
        <v>344</v>
      </c>
    </row>
    <row r="33" spans="1:55" ht="32.25" customHeight="1">
      <c r="A33" s="80"/>
      <c r="B33" s="91"/>
      <c r="C33" s="92"/>
      <c r="D33" s="37" t="s">
        <v>12</v>
      </c>
      <c r="E33" s="38">
        <f>E35</f>
        <v>0</v>
      </c>
      <c r="F33" s="38">
        <f aca="true" t="shared" si="32" ref="F33:V33">F35</f>
        <v>4</v>
      </c>
      <c r="G33" s="38">
        <f t="shared" si="32"/>
        <v>4</v>
      </c>
      <c r="H33" s="38">
        <f t="shared" si="32"/>
        <v>4</v>
      </c>
      <c r="I33" s="38">
        <f t="shared" si="32"/>
        <v>4</v>
      </c>
      <c r="J33" s="38">
        <f t="shared" si="32"/>
        <v>4</v>
      </c>
      <c r="K33" s="38">
        <f t="shared" si="32"/>
        <v>4</v>
      </c>
      <c r="L33" s="38">
        <f t="shared" si="32"/>
        <v>4</v>
      </c>
      <c r="M33" s="38">
        <f t="shared" si="32"/>
        <v>4</v>
      </c>
      <c r="N33" s="38">
        <f t="shared" si="32"/>
        <v>4</v>
      </c>
      <c r="O33" s="38">
        <f t="shared" si="32"/>
        <v>4</v>
      </c>
      <c r="P33" s="38">
        <f t="shared" si="32"/>
        <v>4</v>
      </c>
      <c r="Q33" s="38">
        <f t="shared" si="32"/>
        <v>4</v>
      </c>
      <c r="R33" s="38">
        <f t="shared" si="32"/>
        <v>4</v>
      </c>
      <c r="S33" s="38">
        <f t="shared" si="32"/>
        <v>4</v>
      </c>
      <c r="T33" s="38">
        <f t="shared" si="32"/>
        <v>4</v>
      </c>
      <c r="U33" s="38">
        <f t="shared" si="32"/>
        <v>4</v>
      </c>
      <c r="V33" s="38">
        <f t="shared" si="32"/>
        <v>4</v>
      </c>
      <c r="W33" s="39">
        <f t="shared" si="26"/>
        <v>68</v>
      </c>
      <c r="X33" s="40">
        <f aca="true" t="shared" si="33" ref="X33:AW33">X35</f>
        <v>0</v>
      </c>
      <c r="Y33" s="38">
        <f t="shared" si="33"/>
        <v>5</v>
      </c>
      <c r="Z33" s="38">
        <f t="shared" si="33"/>
        <v>5</v>
      </c>
      <c r="AA33" s="38">
        <f t="shared" si="33"/>
        <v>5</v>
      </c>
      <c r="AB33" s="38">
        <f t="shared" si="33"/>
        <v>0</v>
      </c>
      <c r="AC33" s="38">
        <f t="shared" si="33"/>
        <v>0</v>
      </c>
      <c r="AD33" s="38">
        <f t="shared" si="33"/>
        <v>0</v>
      </c>
      <c r="AE33" s="38">
        <f t="shared" si="33"/>
        <v>0</v>
      </c>
      <c r="AF33" s="38">
        <f t="shared" si="33"/>
        <v>0</v>
      </c>
      <c r="AG33" s="38">
        <f t="shared" si="33"/>
        <v>0</v>
      </c>
      <c r="AH33" s="38">
        <f t="shared" si="33"/>
        <v>0</v>
      </c>
      <c r="AI33" s="38">
        <f t="shared" si="33"/>
        <v>0</v>
      </c>
      <c r="AJ33" s="38">
        <f t="shared" si="33"/>
        <v>0</v>
      </c>
      <c r="AK33" s="38">
        <f t="shared" si="33"/>
        <v>0</v>
      </c>
      <c r="AL33" s="38">
        <f t="shared" si="33"/>
        <v>0</v>
      </c>
      <c r="AM33" s="38">
        <f t="shared" si="33"/>
        <v>0</v>
      </c>
      <c r="AN33" s="38">
        <f t="shared" si="33"/>
        <v>0</v>
      </c>
      <c r="AO33" s="38">
        <f t="shared" si="33"/>
        <v>0</v>
      </c>
      <c r="AP33" s="38">
        <f t="shared" si="33"/>
        <v>0</v>
      </c>
      <c r="AQ33" s="38">
        <f t="shared" si="33"/>
        <v>0</v>
      </c>
      <c r="AR33" s="38">
        <f t="shared" si="33"/>
        <v>0</v>
      </c>
      <c r="AS33" s="38">
        <f t="shared" si="33"/>
        <v>0</v>
      </c>
      <c r="AT33" s="38">
        <f t="shared" si="33"/>
        <v>0</v>
      </c>
      <c r="AU33" s="38">
        <f t="shared" si="33"/>
        <v>0</v>
      </c>
      <c r="AV33" s="38">
        <f t="shared" si="33"/>
        <v>0</v>
      </c>
      <c r="AW33" s="38">
        <f t="shared" si="33"/>
        <v>0</v>
      </c>
      <c r="AX33" s="38"/>
      <c r="AY33" s="41">
        <f t="shared" si="28"/>
        <v>15</v>
      </c>
      <c r="AZ33" s="35">
        <f t="shared" si="6"/>
        <v>83</v>
      </c>
      <c r="BA33">
        <v>145</v>
      </c>
      <c r="BB33">
        <f>BA33-AZ33</f>
        <v>62</v>
      </c>
      <c r="BC33">
        <f t="shared" si="14"/>
        <v>83</v>
      </c>
    </row>
    <row r="34" spans="1:56" ht="20.25" customHeight="1">
      <c r="A34" s="80"/>
      <c r="B34" s="71" t="s">
        <v>42</v>
      </c>
      <c r="C34" s="72" t="s">
        <v>151</v>
      </c>
      <c r="D34" s="19" t="s">
        <v>11</v>
      </c>
      <c r="E34" s="3"/>
      <c r="F34" s="3">
        <v>8</v>
      </c>
      <c r="G34" s="3">
        <v>8</v>
      </c>
      <c r="H34" s="3">
        <v>8</v>
      </c>
      <c r="I34" s="3">
        <v>8</v>
      </c>
      <c r="J34" s="3">
        <v>8</v>
      </c>
      <c r="K34" s="3">
        <v>8</v>
      </c>
      <c r="L34" s="3">
        <v>8</v>
      </c>
      <c r="M34" s="3">
        <v>8</v>
      </c>
      <c r="N34" s="3">
        <v>8</v>
      </c>
      <c r="O34" s="3">
        <v>8</v>
      </c>
      <c r="P34" s="3">
        <v>8</v>
      </c>
      <c r="Q34" s="3">
        <v>8</v>
      </c>
      <c r="R34" s="3">
        <v>8</v>
      </c>
      <c r="S34" s="3">
        <v>8</v>
      </c>
      <c r="T34" s="3">
        <v>8</v>
      </c>
      <c r="U34" s="3">
        <v>8</v>
      </c>
      <c r="V34" s="3">
        <v>8</v>
      </c>
      <c r="W34" s="31">
        <f t="shared" si="26"/>
        <v>136</v>
      </c>
      <c r="X34" s="5"/>
      <c r="Y34" s="3">
        <v>10</v>
      </c>
      <c r="Z34" s="3">
        <v>10</v>
      </c>
      <c r="AA34" s="3">
        <v>10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>
        <v>0</v>
      </c>
      <c r="AW34" s="3">
        <v>0</v>
      </c>
      <c r="AX34" s="3"/>
      <c r="AY34" s="6">
        <f t="shared" si="28"/>
        <v>30</v>
      </c>
      <c r="AZ34">
        <f t="shared" si="6"/>
        <v>166</v>
      </c>
      <c r="BC34">
        <f t="shared" si="14"/>
        <v>166</v>
      </c>
      <c r="BD34">
        <f>BC34+'3 курс '!BC46</f>
        <v>250</v>
      </c>
    </row>
    <row r="35" spans="1:56" ht="20.25" customHeight="1">
      <c r="A35" s="80"/>
      <c r="B35" s="71"/>
      <c r="C35" s="72"/>
      <c r="D35" s="19" t="s">
        <v>12</v>
      </c>
      <c r="E35" s="3"/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1">
        <f t="shared" si="26"/>
        <v>68</v>
      </c>
      <c r="X35" s="5"/>
      <c r="Y35" s="3">
        <v>5</v>
      </c>
      <c r="Z35" s="3">
        <v>5</v>
      </c>
      <c r="AA35" s="3">
        <v>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0</v>
      </c>
      <c r="AW35" s="3">
        <v>0</v>
      </c>
      <c r="AX35" s="3"/>
      <c r="AY35" s="6">
        <f t="shared" si="28"/>
        <v>15</v>
      </c>
      <c r="AZ35" s="35">
        <f t="shared" si="6"/>
        <v>83</v>
      </c>
      <c r="BA35">
        <v>48</v>
      </c>
      <c r="BB35">
        <f>BA35-AZ35</f>
        <v>-35</v>
      </c>
      <c r="BC35">
        <f t="shared" si="14"/>
        <v>83</v>
      </c>
      <c r="BD35">
        <f>BC35+'3 курс '!BC47</f>
        <v>125</v>
      </c>
    </row>
    <row r="36" spans="1:55" ht="12.75">
      <c r="A36" s="80"/>
      <c r="B36" s="9" t="s">
        <v>43</v>
      </c>
      <c r="C36" s="24" t="s">
        <v>32</v>
      </c>
      <c r="D36" s="19" t="s">
        <v>11</v>
      </c>
      <c r="E36" s="3"/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3">
        <v>2</v>
      </c>
      <c r="V36" s="3">
        <v>2</v>
      </c>
      <c r="W36" s="31">
        <f t="shared" si="26"/>
        <v>34</v>
      </c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>
        <v>0</v>
      </c>
      <c r="AX36" s="3"/>
      <c r="AY36" s="6">
        <f t="shared" si="28"/>
        <v>0</v>
      </c>
      <c r="AZ36">
        <f t="shared" si="6"/>
        <v>34</v>
      </c>
      <c r="BC36">
        <f t="shared" si="14"/>
        <v>34</v>
      </c>
    </row>
    <row r="37" spans="1:55" ht="19.5" customHeight="1">
      <c r="A37" s="80"/>
      <c r="B37" s="9" t="s">
        <v>44</v>
      </c>
      <c r="C37" s="24" t="s">
        <v>143</v>
      </c>
      <c r="D37" s="19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1">
        <f t="shared" si="26"/>
        <v>0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>
        <v>36</v>
      </c>
      <c r="AI37" s="3">
        <v>36</v>
      </c>
      <c r="AJ37" s="3">
        <v>36</v>
      </c>
      <c r="AK37" s="3">
        <v>36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>
        <v>0</v>
      </c>
      <c r="AW37" s="3">
        <v>0</v>
      </c>
      <c r="AX37" s="3"/>
      <c r="AY37" s="6">
        <f t="shared" si="28"/>
        <v>144</v>
      </c>
      <c r="AZ37">
        <f t="shared" si="6"/>
        <v>144</v>
      </c>
      <c r="BC37">
        <f t="shared" si="14"/>
        <v>144</v>
      </c>
    </row>
    <row r="38" spans="1:55" s="47" customFormat="1" ht="19.5" customHeight="1">
      <c r="A38" s="80"/>
      <c r="B38" s="45" t="s">
        <v>170</v>
      </c>
      <c r="C38" s="8" t="s">
        <v>171</v>
      </c>
      <c r="D38" s="4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1">
        <f t="shared" si="26"/>
        <v>0</v>
      </c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>
        <v>36</v>
      </c>
      <c r="AN38" s="6">
        <v>36</v>
      </c>
      <c r="AO38" s="6">
        <v>36</v>
      </c>
      <c r="AP38" s="6">
        <v>36</v>
      </c>
      <c r="AQ38" s="6"/>
      <c r="AR38" s="6"/>
      <c r="AS38" s="6"/>
      <c r="AT38" s="6"/>
      <c r="AU38" s="6"/>
      <c r="AV38" s="6">
        <v>0</v>
      </c>
      <c r="AW38" s="6">
        <v>0</v>
      </c>
      <c r="AX38" s="6"/>
      <c r="AY38" s="6">
        <f t="shared" si="28"/>
        <v>144</v>
      </c>
      <c r="AZ38" s="47">
        <f t="shared" si="6"/>
        <v>144</v>
      </c>
      <c r="BC38" s="47">
        <f t="shared" si="14"/>
        <v>144</v>
      </c>
    </row>
    <row r="39" spans="1:55" ht="12.75">
      <c r="A39" s="80"/>
      <c r="B39" s="82" t="s">
        <v>20</v>
      </c>
      <c r="C39" s="82"/>
      <c r="D39" s="82"/>
      <c r="E39" s="6">
        <f>E6+E12+E16+E38</f>
        <v>0</v>
      </c>
      <c r="F39" s="6">
        <f aca="true" t="shared" si="34" ref="F39:V39">F6+F12+F16+F38</f>
        <v>36</v>
      </c>
      <c r="G39" s="6">
        <f t="shared" si="34"/>
        <v>36</v>
      </c>
      <c r="H39" s="6">
        <f t="shared" si="34"/>
        <v>36</v>
      </c>
      <c r="I39" s="6">
        <f t="shared" si="34"/>
        <v>36</v>
      </c>
      <c r="J39" s="6">
        <f t="shared" si="34"/>
        <v>36</v>
      </c>
      <c r="K39" s="6">
        <f t="shared" si="34"/>
        <v>36</v>
      </c>
      <c r="L39" s="6">
        <f t="shared" si="34"/>
        <v>36</v>
      </c>
      <c r="M39" s="6">
        <f t="shared" si="34"/>
        <v>36</v>
      </c>
      <c r="N39" s="6">
        <f t="shared" si="34"/>
        <v>36</v>
      </c>
      <c r="O39" s="6">
        <f t="shared" si="34"/>
        <v>36</v>
      </c>
      <c r="P39" s="6">
        <f t="shared" si="34"/>
        <v>36</v>
      </c>
      <c r="Q39" s="6">
        <f t="shared" si="34"/>
        <v>36</v>
      </c>
      <c r="R39" s="6">
        <f t="shared" si="34"/>
        <v>36</v>
      </c>
      <c r="S39" s="6">
        <f t="shared" si="34"/>
        <v>36</v>
      </c>
      <c r="T39" s="6">
        <f t="shared" si="34"/>
        <v>36</v>
      </c>
      <c r="U39" s="6">
        <f t="shared" si="34"/>
        <v>36</v>
      </c>
      <c r="V39" s="6">
        <f t="shared" si="34"/>
        <v>36</v>
      </c>
      <c r="W39" s="32">
        <f t="shared" si="26"/>
        <v>612</v>
      </c>
      <c r="X39" s="7">
        <f aca="true" t="shared" si="35" ref="X39:AW39">X6+X12+X16+X38</f>
        <v>0</v>
      </c>
      <c r="Y39" s="7">
        <f t="shared" si="35"/>
        <v>36</v>
      </c>
      <c r="Z39" s="7">
        <f t="shared" si="35"/>
        <v>36</v>
      </c>
      <c r="AA39" s="7">
        <f t="shared" si="35"/>
        <v>36</v>
      </c>
      <c r="AB39" s="7">
        <f t="shared" si="35"/>
        <v>36</v>
      </c>
      <c r="AC39" s="7">
        <f t="shared" si="35"/>
        <v>36</v>
      </c>
      <c r="AD39" s="7">
        <f t="shared" si="35"/>
        <v>36</v>
      </c>
      <c r="AE39" s="7">
        <f t="shared" si="35"/>
        <v>36</v>
      </c>
      <c r="AF39" s="7">
        <f t="shared" si="35"/>
        <v>36</v>
      </c>
      <c r="AG39" s="7">
        <f t="shared" si="35"/>
        <v>36</v>
      </c>
      <c r="AH39" s="7">
        <f t="shared" si="35"/>
        <v>36</v>
      </c>
      <c r="AI39" s="7">
        <f t="shared" si="35"/>
        <v>36</v>
      </c>
      <c r="AJ39" s="7">
        <f t="shared" si="35"/>
        <v>36</v>
      </c>
      <c r="AK39" s="7">
        <f t="shared" si="35"/>
        <v>36</v>
      </c>
      <c r="AL39" s="7">
        <f t="shared" si="35"/>
        <v>0</v>
      </c>
      <c r="AM39" s="7">
        <f t="shared" si="35"/>
        <v>36</v>
      </c>
      <c r="AN39" s="7">
        <f t="shared" si="35"/>
        <v>36</v>
      </c>
      <c r="AO39" s="7">
        <f t="shared" si="35"/>
        <v>36</v>
      </c>
      <c r="AP39" s="7">
        <f t="shared" si="35"/>
        <v>36</v>
      </c>
      <c r="AQ39" s="7">
        <f t="shared" si="35"/>
        <v>0</v>
      </c>
      <c r="AR39" s="7">
        <f t="shared" si="35"/>
        <v>0</v>
      </c>
      <c r="AS39" s="7">
        <f t="shared" si="35"/>
        <v>0</v>
      </c>
      <c r="AT39" s="7">
        <f t="shared" si="35"/>
        <v>0</v>
      </c>
      <c r="AU39" s="7">
        <f t="shared" si="35"/>
        <v>0</v>
      </c>
      <c r="AV39" s="7">
        <f t="shared" si="35"/>
        <v>0</v>
      </c>
      <c r="AW39" s="7">
        <f t="shared" si="35"/>
        <v>0</v>
      </c>
      <c r="AX39" s="6"/>
      <c r="AY39" s="11">
        <f t="shared" si="28"/>
        <v>612</v>
      </c>
      <c r="AZ39">
        <f t="shared" si="6"/>
        <v>1224</v>
      </c>
      <c r="BA39" s="12"/>
      <c r="BB39">
        <f>BA39-AZ39</f>
        <v>-1224</v>
      </c>
      <c r="BC39">
        <f t="shared" si="14"/>
        <v>1224</v>
      </c>
    </row>
    <row r="40" spans="1:55" ht="12.75">
      <c r="A40" s="80"/>
      <c r="B40" s="82" t="s">
        <v>21</v>
      </c>
      <c r="C40" s="82"/>
      <c r="D40" s="82"/>
      <c r="E40" s="6">
        <f aca="true" t="shared" si="36" ref="E40:V40">E7+E13+E17</f>
        <v>0</v>
      </c>
      <c r="F40" s="6">
        <f t="shared" si="36"/>
        <v>16</v>
      </c>
      <c r="G40" s="6">
        <f t="shared" si="36"/>
        <v>17</v>
      </c>
      <c r="H40" s="6">
        <f t="shared" si="36"/>
        <v>16</v>
      </c>
      <c r="I40" s="6">
        <f t="shared" si="36"/>
        <v>16</v>
      </c>
      <c r="J40" s="6">
        <f t="shared" si="36"/>
        <v>16</v>
      </c>
      <c r="K40" s="6">
        <f t="shared" si="36"/>
        <v>17</v>
      </c>
      <c r="L40" s="6">
        <f t="shared" si="36"/>
        <v>16</v>
      </c>
      <c r="M40" s="6">
        <f t="shared" si="36"/>
        <v>16</v>
      </c>
      <c r="N40" s="6">
        <f t="shared" si="36"/>
        <v>16</v>
      </c>
      <c r="O40" s="6">
        <f t="shared" si="36"/>
        <v>16</v>
      </c>
      <c r="P40" s="6">
        <f t="shared" si="36"/>
        <v>17</v>
      </c>
      <c r="Q40" s="6">
        <f t="shared" si="36"/>
        <v>16</v>
      </c>
      <c r="R40" s="6">
        <f t="shared" si="36"/>
        <v>16</v>
      </c>
      <c r="S40" s="6">
        <f t="shared" si="36"/>
        <v>16</v>
      </c>
      <c r="T40" s="6">
        <f t="shared" si="36"/>
        <v>16</v>
      </c>
      <c r="U40" s="6">
        <f t="shared" si="36"/>
        <v>16</v>
      </c>
      <c r="V40" s="6">
        <f t="shared" si="36"/>
        <v>16</v>
      </c>
      <c r="W40" s="32">
        <f t="shared" si="26"/>
        <v>275</v>
      </c>
      <c r="X40" s="7">
        <f aca="true" t="shared" si="37" ref="X40:AW40">X7+X13+X17</f>
        <v>0</v>
      </c>
      <c r="Y40" s="7">
        <f t="shared" si="37"/>
        <v>18</v>
      </c>
      <c r="Z40" s="7">
        <f t="shared" si="37"/>
        <v>18</v>
      </c>
      <c r="AA40" s="7">
        <f t="shared" si="37"/>
        <v>18</v>
      </c>
      <c r="AB40" s="7">
        <f t="shared" si="37"/>
        <v>0</v>
      </c>
      <c r="AC40" s="7">
        <f t="shared" si="37"/>
        <v>0</v>
      </c>
      <c r="AD40" s="7">
        <f t="shared" si="37"/>
        <v>0</v>
      </c>
      <c r="AE40" s="7">
        <f t="shared" si="37"/>
        <v>0</v>
      </c>
      <c r="AF40" s="7">
        <f t="shared" si="37"/>
        <v>0</v>
      </c>
      <c r="AG40" s="7">
        <f t="shared" si="37"/>
        <v>0</v>
      </c>
      <c r="AH40" s="7">
        <f t="shared" si="37"/>
        <v>0</v>
      </c>
      <c r="AI40" s="7">
        <f t="shared" si="37"/>
        <v>0</v>
      </c>
      <c r="AJ40" s="7">
        <f t="shared" si="37"/>
        <v>0</v>
      </c>
      <c r="AK40" s="7">
        <f t="shared" si="37"/>
        <v>0</v>
      </c>
      <c r="AL40" s="7">
        <f t="shared" si="37"/>
        <v>0</v>
      </c>
      <c r="AM40" s="7">
        <f t="shared" si="37"/>
        <v>0</v>
      </c>
      <c r="AN40" s="7">
        <f t="shared" si="37"/>
        <v>0</v>
      </c>
      <c r="AO40" s="7">
        <f t="shared" si="37"/>
        <v>0</v>
      </c>
      <c r="AP40" s="7">
        <f t="shared" si="37"/>
        <v>0</v>
      </c>
      <c r="AQ40" s="7">
        <f t="shared" si="37"/>
        <v>0</v>
      </c>
      <c r="AR40" s="7">
        <f t="shared" si="37"/>
        <v>0</v>
      </c>
      <c r="AS40" s="7">
        <f t="shared" si="37"/>
        <v>0</v>
      </c>
      <c r="AT40" s="7">
        <f t="shared" si="37"/>
        <v>0</v>
      </c>
      <c r="AU40" s="7">
        <f t="shared" si="37"/>
        <v>0</v>
      </c>
      <c r="AV40" s="7">
        <f t="shared" si="37"/>
        <v>0</v>
      </c>
      <c r="AW40" s="7">
        <f t="shared" si="37"/>
        <v>0</v>
      </c>
      <c r="AX40" s="6"/>
      <c r="AY40" s="11">
        <f t="shared" si="28"/>
        <v>54</v>
      </c>
      <c r="AZ40">
        <f t="shared" si="6"/>
        <v>329</v>
      </c>
      <c r="BA40" s="12">
        <f>AZ40/22</f>
        <v>14.954545454545455</v>
      </c>
      <c r="BB40" s="14"/>
      <c r="BC40">
        <f t="shared" si="14"/>
        <v>329</v>
      </c>
    </row>
    <row r="41" spans="1:55" ht="13.5" thickBot="1">
      <c r="A41" s="81"/>
      <c r="B41" s="85" t="s">
        <v>22</v>
      </c>
      <c r="C41" s="85"/>
      <c r="D41" s="85"/>
      <c r="E41" s="33">
        <f>E39+E40</f>
        <v>0</v>
      </c>
      <c r="F41" s="33">
        <f aca="true" t="shared" si="38" ref="F41:AW41">F39+F40</f>
        <v>52</v>
      </c>
      <c r="G41" s="33">
        <f t="shared" si="38"/>
        <v>53</v>
      </c>
      <c r="H41" s="33">
        <f t="shared" si="38"/>
        <v>52</v>
      </c>
      <c r="I41" s="33">
        <f t="shared" si="38"/>
        <v>52</v>
      </c>
      <c r="J41" s="33">
        <f t="shared" si="38"/>
        <v>52</v>
      </c>
      <c r="K41" s="33">
        <f t="shared" si="38"/>
        <v>53</v>
      </c>
      <c r="L41" s="33">
        <f t="shared" si="38"/>
        <v>52</v>
      </c>
      <c r="M41" s="33">
        <f t="shared" si="38"/>
        <v>52</v>
      </c>
      <c r="N41" s="33">
        <f t="shared" si="38"/>
        <v>52</v>
      </c>
      <c r="O41" s="33">
        <f t="shared" si="38"/>
        <v>52</v>
      </c>
      <c r="P41" s="33">
        <f t="shared" si="38"/>
        <v>53</v>
      </c>
      <c r="Q41" s="33">
        <f t="shared" si="38"/>
        <v>52</v>
      </c>
      <c r="R41" s="33">
        <f t="shared" si="38"/>
        <v>52</v>
      </c>
      <c r="S41" s="33">
        <f t="shared" si="38"/>
        <v>52</v>
      </c>
      <c r="T41" s="33">
        <f t="shared" si="38"/>
        <v>52</v>
      </c>
      <c r="U41" s="33">
        <f t="shared" si="38"/>
        <v>52</v>
      </c>
      <c r="V41" s="33">
        <f t="shared" si="38"/>
        <v>52</v>
      </c>
      <c r="W41" s="34">
        <f>W39+W40</f>
        <v>887</v>
      </c>
      <c r="X41" s="17"/>
      <c r="Y41" s="2">
        <f>Y39+Y40</f>
        <v>54</v>
      </c>
      <c r="Z41" s="2">
        <f t="shared" si="38"/>
        <v>54</v>
      </c>
      <c r="AA41" s="2">
        <f t="shared" si="38"/>
        <v>54</v>
      </c>
      <c r="AB41" s="2">
        <f t="shared" si="38"/>
        <v>36</v>
      </c>
      <c r="AC41" s="2">
        <f t="shared" si="38"/>
        <v>36</v>
      </c>
      <c r="AD41" s="2">
        <f t="shared" si="38"/>
        <v>36</v>
      </c>
      <c r="AE41" s="2">
        <f t="shared" si="38"/>
        <v>36</v>
      </c>
      <c r="AF41" s="2">
        <f t="shared" si="38"/>
        <v>36</v>
      </c>
      <c r="AG41" s="2">
        <f t="shared" si="38"/>
        <v>36</v>
      </c>
      <c r="AH41" s="2">
        <f t="shared" si="38"/>
        <v>36</v>
      </c>
      <c r="AI41" s="2">
        <f t="shared" si="38"/>
        <v>36</v>
      </c>
      <c r="AJ41" s="2">
        <f t="shared" si="38"/>
        <v>36</v>
      </c>
      <c r="AK41" s="2">
        <f t="shared" si="38"/>
        <v>36</v>
      </c>
      <c r="AL41" s="2">
        <f t="shared" si="38"/>
        <v>0</v>
      </c>
      <c r="AM41" s="2">
        <f t="shared" si="38"/>
        <v>36</v>
      </c>
      <c r="AN41" s="2">
        <f t="shared" si="38"/>
        <v>36</v>
      </c>
      <c r="AO41" s="2">
        <f t="shared" si="38"/>
        <v>36</v>
      </c>
      <c r="AP41" s="2">
        <f t="shared" si="38"/>
        <v>36</v>
      </c>
      <c r="AQ41" s="2">
        <f t="shared" si="38"/>
        <v>0</v>
      </c>
      <c r="AR41" s="2">
        <f t="shared" si="38"/>
        <v>0</v>
      </c>
      <c r="AS41" s="2">
        <f t="shared" si="38"/>
        <v>0</v>
      </c>
      <c r="AT41" s="2">
        <f t="shared" si="38"/>
        <v>0</v>
      </c>
      <c r="AU41" s="2">
        <f t="shared" si="38"/>
        <v>0</v>
      </c>
      <c r="AV41" s="2">
        <f t="shared" si="38"/>
        <v>0</v>
      </c>
      <c r="AW41" s="2">
        <f t="shared" si="38"/>
        <v>0</v>
      </c>
      <c r="AX41" s="2"/>
      <c r="AY41" s="2">
        <f>AY39+AY40</f>
        <v>666</v>
      </c>
      <c r="AZ41">
        <f t="shared" si="6"/>
        <v>1553</v>
      </c>
      <c r="BA41" s="12">
        <f>AZ41/22</f>
        <v>70.5909090909091</v>
      </c>
      <c r="BB41" s="14"/>
      <c r="BC41">
        <f t="shared" si="14"/>
        <v>1553</v>
      </c>
    </row>
    <row r="51" spans="26:52" ht="12.75"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3"/>
    </row>
    <row r="52" spans="26:52" ht="12.75"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2"/>
      <c r="AZ52" s="13"/>
    </row>
    <row r="53" spans="26:52" ht="12.75"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3"/>
    </row>
    <row r="54" spans="26:51" ht="12.75"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26:51" ht="12.75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</sheetData>
  <sheetProtection/>
  <mergeCells count="43">
    <mergeCell ref="Y1:AA1"/>
    <mergeCell ref="AC1:AE1"/>
    <mergeCell ref="AG1:AJ1"/>
    <mergeCell ref="B1:B5"/>
    <mergeCell ref="C1:C5"/>
    <mergeCell ref="D1:D5"/>
    <mergeCell ref="F1:I1"/>
    <mergeCell ref="A1:A41"/>
    <mergeCell ref="AT1:AW1"/>
    <mergeCell ref="B6:B7"/>
    <mergeCell ref="C6:C7"/>
    <mergeCell ref="B8:B9"/>
    <mergeCell ref="C8:C9"/>
    <mergeCell ref="B10:B11"/>
    <mergeCell ref="C10:C11"/>
    <mergeCell ref="O1:Q1"/>
    <mergeCell ref="S1:V1"/>
    <mergeCell ref="B18:B19"/>
    <mergeCell ref="C18:C19"/>
    <mergeCell ref="B16:B17"/>
    <mergeCell ref="C16:C17"/>
    <mergeCell ref="B12:B13"/>
    <mergeCell ref="C12:C13"/>
    <mergeCell ref="B14:B15"/>
    <mergeCell ref="C14:C15"/>
    <mergeCell ref="B34:B35"/>
    <mergeCell ref="C34:C35"/>
    <mergeCell ref="B20:B21"/>
    <mergeCell ref="C20:C21"/>
    <mergeCell ref="B22:B23"/>
    <mergeCell ref="C22:C23"/>
    <mergeCell ref="B32:B33"/>
    <mergeCell ref="C32:C33"/>
    <mergeCell ref="B39:D39"/>
    <mergeCell ref="B40:D40"/>
    <mergeCell ref="B41:D41"/>
    <mergeCell ref="K1:M1"/>
    <mergeCell ref="AL1:AN1"/>
    <mergeCell ref="AP1:AS1"/>
    <mergeCell ref="B26:B27"/>
    <mergeCell ref="C26:C27"/>
    <mergeCell ref="B28:B29"/>
    <mergeCell ref="C28:C29"/>
  </mergeCells>
  <printOptions/>
  <pageMargins left="0.75" right="0.75" top="0.5" bottom="0.46" header="0.28" footer="0.24"/>
  <pageSetup fitToHeight="0" fitToWidth="1" horizontalDpi="600" verticalDpi="6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view="pageBreakPreview" zoomScaleSheetLayoutView="10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1.25390625" style="0" customWidth="1"/>
    <col min="4" max="50" width="4.75390625" style="0" customWidth="1"/>
    <col min="51" max="51" width="5.625" style="60" customWidth="1"/>
    <col min="52" max="54" width="0" style="0" hidden="1" customWidth="1"/>
  </cols>
  <sheetData>
    <row r="1" spans="1:51" ht="85.5">
      <c r="A1" s="79" t="s">
        <v>221</v>
      </c>
      <c r="B1" s="77" t="s">
        <v>8</v>
      </c>
      <c r="C1" s="77" t="s">
        <v>0</v>
      </c>
      <c r="D1" s="27" t="s">
        <v>152</v>
      </c>
      <c r="E1" s="96" t="s">
        <v>4</v>
      </c>
      <c r="F1" s="97"/>
      <c r="G1" s="97"/>
      <c r="H1" s="98"/>
      <c r="I1" s="36" t="s">
        <v>153</v>
      </c>
      <c r="J1" s="96" t="s">
        <v>75</v>
      </c>
      <c r="K1" s="97"/>
      <c r="L1" s="98"/>
      <c r="M1" s="27" t="s">
        <v>34</v>
      </c>
      <c r="N1" s="67" t="s">
        <v>5</v>
      </c>
      <c r="O1" s="67"/>
      <c r="P1" s="67"/>
      <c r="Q1" s="27" t="s">
        <v>154</v>
      </c>
      <c r="R1" s="96" t="s">
        <v>6</v>
      </c>
      <c r="S1" s="97"/>
      <c r="T1" s="97"/>
      <c r="U1" s="98"/>
      <c r="V1" s="28" t="s">
        <v>209</v>
      </c>
      <c r="W1" s="42" t="s">
        <v>35</v>
      </c>
      <c r="X1" s="102" t="s">
        <v>23</v>
      </c>
      <c r="Y1" s="103"/>
      <c r="Z1" s="68"/>
      <c r="AA1" s="25" t="s">
        <v>155</v>
      </c>
      <c r="AB1" s="70" t="s">
        <v>24</v>
      </c>
      <c r="AC1" s="70"/>
      <c r="AD1" s="70"/>
      <c r="AE1" s="25" t="s">
        <v>156</v>
      </c>
      <c r="AF1" s="93" t="s">
        <v>25</v>
      </c>
      <c r="AG1" s="94"/>
      <c r="AH1" s="94"/>
      <c r="AI1" s="95"/>
      <c r="AJ1" s="25" t="s">
        <v>157</v>
      </c>
      <c r="AK1" s="93" t="s">
        <v>26</v>
      </c>
      <c r="AL1" s="94"/>
      <c r="AM1" s="95"/>
      <c r="AN1" s="36" t="s">
        <v>158</v>
      </c>
      <c r="AO1" s="93" t="s">
        <v>27</v>
      </c>
      <c r="AP1" s="94"/>
      <c r="AQ1" s="94"/>
      <c r="AR1" s="95"/>
      <c r="AS1" s="93" t="s">
        <v>28</v>
      </c>
      <c r="AT1" s="94"/>
      <c r="AU1" s="94"/>
      <c r="AV1" s="95"/>
      <c r="AW1" s="25" t="s">
        <v>159</v>
      </c>
      <c r="AX1" s="25" t="s">
        <v>210</v>
      </c>
      <c r="AY1" s="104" t="s">
        <v>174</v>
      </c>
    </row>
    <row r="2" spans="1:51" ht="12.75">
      <c r="A2" s="80"/>
      <c r="B2" s="78"/>
      <c r="C2" s="78"/>
      <c r="D2" s="1" t="s">
        <v>2</v>
      </c>
      <c r="E2" s="1"/>
      <c r="F2" s="1"/>
      <c r="G2" s="1"/>
      <c r="H2" s="1"/>
      <c r="I2" s="108" t="s">
        <v>220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10"/>
      <c r="AY2" s="105"/>
    </row>
    <row r="3" spans="1:51" ht="12.75">
      <c r="A3" s="80"/>
      <c r="B3" s="78"/>
      <c r="C3" s="78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>
        <v>27</v>
      </c>
      <c r="AX3" s="3"/>
      <c r="AY3" s="105"/>
    </row>
    <row r="4" spans="1:51" ht="12.75">
      <c r="A4" s="80"/>
      <c r="B4" s="78"/>
      <c r="C4" s="78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05"/>
    </row>
    <row r="5" spans="1:51" ht="12.75">
      <c r="A5" s="80"/>
      <c r="B5" s="78"/>
      <c r="C5" s="78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/>
      <c r="AY5" s="106"/>
    </row>
    <row r="6" spans="1:55" ht="33.75">
      <c r="A6" s="80"/>
      <c r="B6" s="21" t="s">
        <v>95</v>
      </c>
      <c r="C6" s="23" t="s">
        <v>96</v>
      </c>
      <c r="D6" s="10">
        <f aca="true" t="shared" si="0" ref="D6:T6">+D7+D8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v>1</v>
      </c>
      <c r="V6" s="30">
        <f>SUM(D6:U6)</f>
        <v>1</v>
      </c>
      <c r="W6" s="16">
        <f>+W7+W8</f>
        <v>0</v>
      </c>
      <c r="X6" s="16">
        <f>+X7+X8</f>
        <v>0</v>
      </c>
      <c r="Y6" s="16">
        <f>+Y7+Y8</f>
        <v>0</v>
      </c>
      <c r="Z6" s="16">
        <v>2</v>
      </c>
      <c r="AA6" s="16">
        <f aca="true" t="shared" si="1" ref="AA6:AW6">+AA7+AA8</f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6">
        <f>SUM(W6:AW6)</f>
        <v>2</v>
      </c>
      <c r="AY6" s="57" t="s">
        <v>217</v>
      </c>
      <c r="AZ6">
        <f aca="true" t="shared" si="2" ref="AZ6:AZ25">V6+AY6</f>
        <v>42402</v>
      </c>
      <c r="BC6">
        <f aca="true" t="shared" si="3" ref="BC6:BC25">AY6+V6</f>
        <v>42402</v>
      </c>
    </row>
    <row r="7" spans="1:56" ht="12.75">
      <c r="A7" s="80"/>
      <c r="B7" s="9" t="s">
        <v>99</v>
      </c>
      <c r="C7" s="24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5"/>
      <c r="Y7" s="5"/>
      <c r="Z7" s="5" t="s">
        <v>176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3"/>
      <c r="AT7" s="3"/>
      <c r="AU7" s="3">
        <v>0</v>
      </c>
      <c r="AV7" s="3">
        <v>0</v>
      </c>
      <c r="AW7" s="3"/>
      <c r="AX7" s="3" t="s">
        <v>176</v>
      </c>
      <c r="AY7" s="58" t="s">
        <v>176</v>
      </c>
      <c r="AZ7" t="e">
        <f t="shared" si="2"/>
        <v>#VALUE!</v>
      </c>
      <c r="BC7" t="e">
        <f t="shared" si="3"/>
        <v>#VALUE!</v>
      </c>
      <c r="BD7" t="e">
        <f>BC7+'3 курс '!BC8+'2 курс'!BC12</f>
        <v>#VALUE!</v>
      </c>
    </row>
    <row r="8" spans="1:56" ht="12.75">
      <c r="A8" s="80"/>
      <c r="B8" s="9" t="s">
        <v>100</v>
      </c>
      <c r="C8" s="24" t="s">
        <v>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194</v>
      </c>
      <c r="V8" s="31" t="s">
        <v>194</v>
      </c>
      <c r="W8" s="5"/>
      <c r="X8" s="5"/>
      <c r="Y8" s="5"/>
      <c r="Z8" s="5" t="s">
        <v>176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"/>
      <c r="AT8" s="3"/>
      <c r="AU8" s="3">
        <v>0</v>
      </c>
      <c r="AV8" s="3">
        <v>0</v>
      </c>
      <c r="AW8" s="3"/>
      <c r="AX8" s="3" t="s">
        <v>176</v>
      </c>
      <c r="AY8" s="58" t="s">
        <v>216</v>
      </c>
      <c r="AZ8" t="e">
        <f t="shared" si="2"/>
        <v>#VALUE!</v>
      </c>
      <c r="BC8" t="e">
        <f t="shared" si="3"/>
        <v>#VALUE!</v>
      </c>
      <c r="BD8" t="e">
        <f>BC8+'3 курс '!BC10+'2 курс'!BC14</f>
        <v>#VALUE!</v>
      </c>
    </row>
    <row r="9" spans="1:55" ht="12.75">
      <c r="A9" s="80"/>
      <c r="B9" s="21" t="s">
        <v>9</v>
      </c>
      <c r="C9" s="22" t="s">
        <v>10</v>
      </c>
      <c r="D9" s="10">
        <f>D10</f>
        <v>0</v>
      </c>
      <c r="E9" s="10">
        <f aca="true" t="shared" si="4" ref="E9:U9">E10</f>
        <v>0</v>
      </c>
      <c r="F9" s="10">
        <f t="shared" si="4"/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 t="shared" si="4"/>
        <v>0</v>
      </c>
      <c r="N9" s="10">
        <f t="shared" si="4"/>
        <v>0</v>
      </c>
      <c r="O9" s="10">
        <f t="shared" si="4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  <c r="S9" s="10">
        <f t="shared" si="4"/>
        <v>0</v>
      </c>
      <c r="T9" s="10">
        <f t="shared" si="4"/>
        <v>0</v>
      </c>
      <c r="U9" s="10">
        <f t="shared" si="4"/>
        <v>0</v>
      </c>
      <c r="V9" s="10">
        <f>SUM(D9:U9)</f>
        <v>0</v>
      </c>
      <c r="W9" s="16">
        <f aca="true" t="shared" si="5" ref="W9:AV9">W10</f>
        <v>0</v>
      </c>
      <c r="X9" s="10">
        <f t="shared" si="5"/>
        <v>0</v>
      </c>
      <c r="Y9" s="10">
        <f t="shared" si="5"/>
        <v>0</v>
      </c>
      <c r="Z9" s="10">
        <v>1</v>
      </c>
      <c r="AA9" s="10">
        <f t="shared" si="5"/>
        <v>0</v>
      </c>
      <c r="AB9" s="10">
        <f t="shared" si="5"/>
        <v>0</v>
      </c>
      <c r="AC9" s="10">
        <f t="shared" si="5"/>
        <v>0</v>
      </c>
      <c r="AD9" s="10">
        <f t="shared" si="5"/>
        <v>0</v>
      </c>
      <c r="AE9" s="10">
        <f t="shared" si="5"/>
        <v>0</v>
      </c>
      <c r="AF9" s="10">
        <f t="shared" si="5"/>
        <v>0</v>
      </c>
      <c r="AG9" s="10">
        <f t="shared" si="5"/>
        <v>0</v>
      </c>
      <c r="AH9" s="10">
        <f t="shared" si="5"/>
        <v>0</v>
      </c>
      <c r="AI9" s="10">
        <f t="shared" si="5"/>
        <v>0</v>
      </c>
      <c r="AJ9" s="10">
        <f t="shared" si="5"/>
        <v>0</v>
      </c>
      <c r="AK9" s="10">
        <f t="shared" si="5"/>
        <v>0</v>
      </c>
      <c r="AL9" s="10">
        <f t="shared" si="5"/>
        <v>0</v>
      </c>
      <c r="AM9" s="10">
        <f t="shared" si="5"/>
        <v>0</v>
      </c>
      <c r="AN9" s="10">
        <f t="shared" si="5"/>
        <v>0</v>
      </c>
      <c r="AO9" s="10">
        <f t="shared" si="5"/>
        <v>0</v>
      </c>
      <c r="AP9" s="10">
        <f t="shared" si="5"/>
        <v>0</v>
      </c>
      <c r="AQ9" s="10">
        <f t="shared" si="5"/>
        <v>0</v>
      </c>
      <c r="AR9" s="10">
        <f t="shared" si="5"/>
        <v>0</v>
      </c>
      <c r="AS9" s="10">
        <f t="shared" si="5"/>
        <v>0</v>
      </c>
      <c r="AT9" s="10">
        <f t="shared" si="5"/>
        <v>0</v>
      </c>
      <c r="AU9" s="10">
        <f t="shared" si="5"/>
        <v>0</v>
      </c>
      <c r="AV9" s="10">
        <f t="shared" si="5"/>
        <v>0</v>
      </c>
      <c r="AW9" s="10"/>
      <c r="AX9" s="10">
        <f>SUM(W9:AW9)</f>
        <v>1</v>
      </c>
      <c r="AY9" s="57">
        <f>SUM(W9:AV9)</f>
        <v>1</v>
      </c>
      <c r="AZ9">
        <f t="shared" si="2"/>
        <v>1</v>
      </c>
      <c r="BA9" s="12"/>
      <c r="BC9">
        <f t="shared" si="3"/>
        <v>1</v>
      </c>
    </row>
    <row r="10" spans="1:56" ht="24">
      <c r="A10" s="80"/>
      <c r="B10" s="9" t="s">
        <v>13</v>
      </c>
      <c r="C10" s="24" t="s">
        <v>137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1">
        <f>SUM(D10:U10)</f>
        <v>0</v>
      </c>
      <c r="W10" s="5"/>
      <c r="X10" s="3"/>
      <c r="Y10" s="3"/>
      <c r="Z10" s="3" t="s">
        <v>176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/>
      <c r="AX10" s="3" t="s">
        <v>176</v>
      </c>
      <c r="AY10" s="58" t="s">
        <v>176</v>
      </c>
      <c r="AZ10" t="e">
        <f t="shared" si="2"/>
        <v>#VALUE!</v>
      </c>
      <c r="BC10" t="e">
        <f t="shared" si="3"/>
        <v>#VALUE!</v>
      </c>
      <c r="BD10" t="e">
        <f>BC10+'3 курс '!BC16</f>
        <v>#VALUE!</v>
      </c>
    </row>
    <row r="11" spans="1:55" ht="12.75">
      <c r="A11" s="80"/>
      <c r="B11" s="21" t="s">
        <v>17</v>
      </c>
      <c r="C11" s="22" t="s">
        <v>18</v>
      </c>
      <c r="D11" s="10">
        <f aca="true" t="shared" si="6" ref="D11:U11">D12+D17+D21</f>
        <v>0</v>
      </c>
      <c r="E11" s="10">
        <f t="shared" si="6"/>
        <v>0</v>
      </c>
      <c r="F11" s="10">
        <f t="shared" si="6"/>
        <v>0</v>
      </c>
      <c r="G11" s="10">
        <f t="shared" si="6"/>
        <v>0</v>
      </c>
      <c r="H11" s="10">
        <f t="shared" si="6"/>
        <v>0</v>
      </c>
      <c r="I11" s="10">
        <f t="shared" si="6"/>
        <v>0</v>
      </c>
      <c r="J11" s="10">
        <f t="shared" si="6"/>
        <v>0</v>
      </c>
      <c r="K11" s="10">
        <f t="shared" si="6"/>
        <v>0</v>
      </c>
      <c r="L11" s="10">
        <f t="shared" si="6"/>
        <v>0</v>
      </c>
      <c r="M11" s="10">
        <f t="shared" si="6"/>
        <v>0</v>
      </c>
      <c r="N11" s="10">
        <f t="shared" si="6"/>
        <v>0</v>
      </c>
      <c r="O11" s="10">
        <f t="shared" si="6"/>
        <v>0</v>
      </c>
      <c r="P11" s="10">
        <f t="shared" si="6"/>
        <v>0</v>
      </c>
      <c r="Q11" s="10">
        <f t="shared" si="6"/>
        <v>0</v>
      </c>
      <c r="R11" s="10">
        <f t="shared" si="6"/>
        <v>0</v>
      </c>
      <c r="S11" s="10">
        <f t="shared" si="6"/>
        <v>0</v>
      </c>
      <c r="T11" s="10">
        <f t="shared" si="6"/>
        <v>0</v>
      </c>
      <c r="U11" s="10">
        <f t="shared" si="6"/>
        <v>4</v>
      </c>
      <c r="V11" s="10">
        <f>SUM(D11:U11)</f>
        <v>4</v>
      </c>
      <c r="W11" s="16">
        <f aca="true" t="shared" si="7" ref="W11:AK11">W12+W17+W21</f>
        <v>0</v>
      </c>
      <c r="X11" s="10">
        <f t="shared" si="7"/>
        <v>0</v>
      </c>
      <c r="Y11" s="10">
        <f t="shared" si="7"/>
        <v>0</v>
      </c>
      <c r="Z11" s="10">
        <f t="shared" si="7"/>
        <v>3</v>
      </c>
      <c r="AA11" s="10">
        <f t="shared" si="7"/>
        <v>0</v>
      </c>
      <c r="AB11" s="10">
        <f t="shared" si="7"/>
        <v>1</v>
      </c>
      <c r="AC11" s="10">
        <f t="shared" si="7"/>
        <v>0</v>
      </c>
      <c r="AD11" s="10">
        <f t="shared" si="7"/>
        <v>0</v>
      </c>
      <c r="AE11" s="10">
        <f t="shared" si="7"/>
        <v>0</v>
      </c>
      <c r="AF11" s="10">
        <f t="shared" si="7"/>
        <v>1</v>
      </c>
      <c r="AG11" s="10">
        <f t="shared" si="7"/>
        <v>0</v>
      </c>
      <c r="AH11" s="10">
        <f t="shared" si="7"/>
        <v>0</v>
      </c>
      <c r="AI11" s="10">
        <f t="shared" si="7"/>
        <v>0</v>
      </c>
      <c r="AJ11" s="10">
        <f t="shared" si="7"/>
        <v>1</v>
      </c>
      <c r="AK11" s="10">
        <f t="shared" si="7"/>
        <v>0</v>
      </c>
      <c r="AL11" s="10">
        <v>0</v>
      </c>
      <c r="AM11" s="10">
        <f aca="true" t="shared" si="8" ref="AM11:AV11">AM12+AM17+AM21</f>
        <v>0</v>
      </c>
      <c r="AN11" s="10">
        <f t="shared" si="8"/>
        <v>0</v>
      </c>
      <c r="AO11" s="10">
        <f t="shared" si="8"/>
        <v>0</v>
      </c>
      <c r="AP11" s="10">
        <f t="shared" si="8"/>
        <v>0</v>
      </c>
      <c r="AQ11" s="10">
        <f t="shared" si="8"/>
        <v>0</v>
      </c>
      <c r="AR11" s="10">
        <f t="shared" si="8"/>
        <v>0</v>
      </c>
      <c r="AS11" s="10">
        <f t="shared" si="8"/>
        <v>0</v>
      </c>
      <c r="AT11" s="10">
        <f t="shared" si="8"/>
        <v>0</v>
      </c>
      <c r="AU11" s="10">
        <f t="shared" si="8"/>
        <v>0</v>
      </c>
      <c r="AV11" s="10">
        <f t="shared" si="8"/>
        <v>0</v>
      </c>
      <c r="AW11" s="10"/>
      <c r="AX11" s="10">
        <f>SUM(W11:AW11)</f>
        <v>6</v>
      </c>
      <c r="AY11" s="57" t="s">
        <v>218</v>
      </c>
      <c r="AZ11">
        <f t="shared" si="2"/>
        <v>42621</v>
      </c>
      <c r="BA11" s="12"/>
      <c r="BC11">
        <f t="shared" si="3"/>
        <v>42621</v>
      </c>
    </row>
    <row r="12" spans="1:55" ht="36">
      <c r="A12" s="80"/>
      <c r="B12" s="43" t="s">
        <v>147</v>
      </c>
      <c r="C12" s="44" t="s">
        <v>148</v>
      </c>
      <c r="D12" s="38">
        <f aca="true" t="shared" si="9" ref="D12:T12">D13+D14+D15+D16</f>
        <v>0</v>
      </c>
      <c r="E12" s="38">
        <f t="shared" si="9"/>
        <v>0</v>
      </c>
      <c r="F12" s="38">
        <f t="shared" si="9"/>
        <v>0</v>
      </c>
      <c r="G12" s="38">
        <f t="shared" si="9"/>
        <v>0</v>
      </c>
      <c r="H12" s="38">
        <f t="shared" si="9"/>
        <v>0</v>
      </c>
      <c r="I12" s="38">
        <f t="shared" si="9"/>
        <v>0</v>
      </c>
      <c r="J12" s="38">
        <f t="shared" si="9"/>
        <v>0</v>
      </c>
      <c r="K12" s="38">
        <f t="shared" si="9"/>
        <v>0</v>
      </c>
      <c r="L12" s="38">
        <f t="shared" si="9"/>
        <v>0</v>
      </c>
      <c r="M12" s="38">
        <f t="shared" si="9"/>
        <v>0</v>
      </c>
      <c r="N12" s="38">
        <f t="shared" si="9"/>
        <v>0</v>
      </c>
      <c r="O12" s="38">
        <f t="shared" si="9"/>
        <v>0</v>
      </c>
      <c r="P12" s="38">
        <f t="shared" si="9"/>
        <v>0</v>
      </c>
      <c r="Q12" s="38">
        <f t="shared" si="9"/>
        <v>0</v>
      </c>
      <c r="R12" s="38">
        <f t="shared" si="9"/>
        <v>0</v>
      </c>
      <c r="S12" s="38">
        <f t="shared" si="9"/>
        <v>0</v>
      </c>
      <c r="T12" s="38">
        <f t="shared" si="9"/>
        <v>0</v>
      </c>
      <c r="U12" s="38">
        <v>2</v>
      </c>
      <c r="V12" s="39">
        <f>SUM(D12:U12)</f>
        <v>2</v>
      </c>
      <c r="W12" s="40">
        <f>W13+W14+W15+W16</f>
        <v>0</v>
      </c>
      <c r="X12" s="40">
        <f>X13+X14+X15+X16</f>
        <v>0</v>
      </c>
      <c r="Y12" s="40">
        <f>Y13+Y14+Y15+Y16</f>
        <v>0</v>
      </c>
      <c r="Z12" s="40">
        <v>1</v>
      </c>
      <c r="AA12" s="40">
        <f>AA13+AA14+AA15+AA16</f>
        <v>0</v>
      </c>
      <c r="AB12" s="40">
        <f>AB13+AB14+AB15+AB16</f>
        <v>0</v>
      </c>
      <c r="AC12" s="40">
        <f>AC13+AC14+AC15+AC16</f>
        <v>0</v>
      </c>
      <c r="AD12" s="40">
        <f>AD13+AD14+AD15+AD16</f>
        <v>0</v>
      </c>
      <c r="AE12" s="40">
        <f>AE13+AE14+AE15+AE16</f>
        <v>0</v>
      </c>
      <c r="AF12" s="40">
        <v>1</v>
      </c>
      <c r="AG12" s="40">
        <f>AG13+AG14+AG15+AG16</f>
        <v>0</v>
      </c>
      <c r="AH12" s="40">
        <f>AH13+AH14+AH15+AH16</f>
        <v>0</v>
      </c>
      <c r="AI12" s="40">
        <f>AI13+AI14+AI15+AI16</f>
        <v>0</v>
      </c>
      <c r="AJ12" s="40">
        <f>AJ13+AJ14+AJ15+AJ16</f>
        <v>0</v>
      </c>
      <c r="AK12" s="40">
        <f>AK13+AK14+AK15+AK16</f>
        <v>0</v>
      </c>
      <c r="AL12" s="40" t="s">
        <v>215</v>
      </c>
      <c r="AM12" s="40">
        <f aca="true" t="shared" si="10" ref="AM12:AV12">AM13+AM14+AM15+AM16</f>
        <v>0</v>
      </c>
      <c r="AN12" s="40">
        <f t="shared" si="10"/>
        <v>0</v>
      </c>
      <c r="AO12" s="40">
        <f t="shared" si="10"/>
        <v>0</v>
      </c>
      <c r="AP12" s="40">
        <f t="shared" si="10"/>
        <v>0</v>
      </c>
      <c r="AQ12" s="40">
        <f t="shared" si="10"/>
        <v>0</v>
      </c>
      <c r="AR12" s="40">
        <f t="shared" si="10"/>
        <v>0</v>
      </c>
      <c r="AS12" s="40">
        <f t="shared" si="10"/>
        <v>0</v>
      </c>
      <c r="AT12" s="40">
        <f t="shared" si="10"/>
        <v>0</v>
      </c>
      <c r="AU12" s="40">
        <f t="shared" si="10"/>
        <v>0</v>
      </c>
      <c r="AV12" s="40">
        <f t="shared" si="10"/>
        <v>0</v>
      </c>
      <c r="AW12" s="38"/>
      <c r="AX12" s="38" t="s">
        <v>215</v>
      </c>
      <c r="AY12" s="59">
        <f>SUM(W12:AV12)</f>
        <v>2</v>
      </c>
      <c r="AZ12">
        <f t="shared" si="2"/>
        <v>4</v>
      </c>
      <c r="BC12">
        <f t="shared" si="3"/>
        <v>4</v>
      </c>
    </row>
    <row r="13" spans="1:56" ht="24">
      <c r="A13" s="80"/>
      <c r="B13" s="9" t="s">
        <v>19</v>
      </c>
      <c r="C13" s="24" t="s">
        <v>149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176</v>
      </c>
      <c r="V13" s="31" t="s">
        <v>176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0</v>
      </c>
      <c r="AV13" s="3">
        <v>0</v>
      </c>
      <c r="AW13" s="3"/>
      <c r="AX13" s="3">
        <f>SUM(W13:AW13)</f>
        <v>0</v>
      </c>
      <c r="AY13" s="58">
        <f>SUM(W13:AV13)</f>
        <v>0</v>
      </c>
      <c r="AZ13" t="e">
        <f t="shared" si="2"/>
        <v>#VALUE!</v>
      </c>
      <c r="BC13" t="e">
        <f t="shared" si="3"/>
        <v>#VALUE!</v>
      </c>
      <c r="BD13" t="e">
        <f>BC13+'3 курс '!BC40</f>
        <v>#VALUE!</v>
      </c>
    </row>
    <row r="14" spans="1:56" ht="24">
      <c r="A14" s="80"/>
      <c r="B14" s="9" t="s">
        <v>41</v>
      </c>
      <c r="C14" s="24" t="s">
        <v>150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1">
        <f>SUM(D14:U14)</f>
        <v>0</v>
      </c>
      <c r="W14" s="5"/>
      <c r="X14" s="3"/>
      <c r="Y14" s="3"/>
      <c r="Z14" s="3" t="s">
        <v>176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>
        <v>0</v>
      </c>
      <c r="AV14" s="3">
        <v>0</v>
      </c>
      <c r="AW14" s="3"/>
      <c r="AX14" s="3" t="s">
        <v>176</v>
      </c>
      <c r="AY14" s="58" t="s">
        <v>176</v>
      </c>
      <c r="AZ14" t="e">
        <f t="shared" si="2"/>
        <v>#VALUE!</v>
      </c>
      <c r="BC14" t="e">
        <f t="shared" si="3"/>
        <v>#VALUE!</v>
      </c>
      <c r="BD14" t="e">
        <f>BC14+'3 курс '!BC42</f>
        <v>#VALUE!</v>
      </c>
    </row>
    <row r="15" spans="1:55" ht="12.75">
      <c r="A15" s="80"/>
      <c r="B15" s="9" t="s">
        <v>166</v>
      </c>
      <c r="C15" s="24" t="s">
        <v>32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176</v>
      </c>
      <c r="V15" s="31" t="s">
        <v>176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/>
      <c r="AX15" s="3">
        <f>SUM(W15:AW15)</f>
        <v>0</v>
      </c>
      <c r="AY15" s="58">
        <f>SUM(W15:AV15)</f>
        <v>0</v>
      </c>
      <c r="AZ15" t="e">
        <f t="shared" si="2"/>
        <v>#VALUE!</v>
      </c>
      <c r="BC15" t="e">
        <f t="shared" si="3"/>
        <v>#VALUE!</v>
      </c>
    </row>
    <row r="16" spans="1:55" ht="12.75">
      <c r="A16" s="80"/>
      <c r="B16" s="9" t="s">
        <v>167</v>
      </c>
      <c r="C16" s="24" t="s">
        <v>143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">
        <f aca="true" t="shared" si="11" ref="V16:V22">SUM(D16:U16)</f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 t="s">
        <v>176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/>
      <c r="AX16" s="3" t="s">
        <v>176</v>
      </c>
      <c r="AY16" s="58" t="s">
        <v>176</v>
      </c>
      <c r="AZ16" t="e">
        <f t="shared" si="2"/>
        <v>#VALUE!</v>
      </c>
      <c r="BC16" t="e">
        <f t="shared" si="3"/>
        <v>#VALUE!</v>
      </c>
    </row>
    <row r="17" spans="1:55" ht="12.75">
      <c r="A17" s="80"/>
      <c r="B17" s="43" t="s">
        <v>160</v>
      </c>
      <c r="C17" s="44" t="s">
        <v>161</v>
      </c>
      <c r="D17" s="38">
        <f>D18-D19+D20</f>
        <v>0</v>
      </c>
      <c r="E17" s="38">
        <f aca="true" t="shared" si="12" ref="E17:T17">E18+E19+E20</f>
        <v>0</v>
      </c>
      <c r="F17" s="38">
        <f t="shared" si="12"/>
        <v>0</v>
      </c>
      <c r="G17" s="38">
        <f t="shared" si="12"/>
        <v>0</v>
      </c>
      <c r="H17" s="38">
        <f t="shared" si="12"/>
        <v>0</v>
      </c>
      <c r="I17" s="38">
        <f t="shared" si="12"/>
        <v>0</v>
      </c>
      <c r="J17" s="38">
        <f t="shared" si="12"/>
        <v>0</v>
      </c>
      <c r="K17" s="38">
        <f t="shared" si="12"/>
        <v>0</v>
      </c>
      <c r="L17" s="38">
        <f t="shared" si="12"/>
        <v>0</v>
      </c>
      <c r="M17" s="38">
        <f t="shared" si="12"/>
        <v>0</v>
      </c>
      <c r="N17" s="38">
        <f t="shared" si="12"/>
        <v>0</v>
      </c>
      <c r="O17" s="38">
        <f t="shared" si="12"/>
        <v>0</v>
      </c>
      <c r="P17" s="38">
        <f t="shared" si="12"/>
        <v>0</v>
      </c>
      <c r="Q17" s="38">
        <f t="shared" si="12"/>
        <v>0</v>
      </c>
      <c r="R17" s="38">
        <f t="shared" si="12"/>
        <v>0</v>
      </c>
      <c r="S17" s="38">
        <f t="shared" si="12"/>
        <v>0</v>
      </c>
      <c r="T17" s="38">
        <f t="shared" si="12"/>
        <v>0</v>
      </c>
      <c r="U17" s="38">
        <v>1</v>
      </c>
      <c r="V17" s="39">
        <f t="shared" si="11"/>
        <v>1</v>
      </c>
      <c r="W17" s="40">
        <f>W18-W19+W20</f>
        <v>0</v>
      </c>
      <c r="X17" s="38">
        <f>X18+X19+X20</f>
        <v>0</v>
      </c>
      <c r="Y17" s="38">
        <f>Y18+Y19+Y20</f>
        <v>0</v>
      </c>
      <c r="Z17" s="38">
        <v>1</v>
      </c>
      <c r="AA17" s="38">
        <f>AA18+AA19+AA20</f>
        <v>0</v>
      </c>
      <c r="AB17" s="38">
        <v>1</v>
      </c>
      <c r="AC17" s="38">
        <f aca="true" t="shared" si="13" ref="AC17:AK17">AC18+AC19+AC20</f>
        <v>0</v>
      </c>
      <c r="AD17" s="38">
        <f t="shared" si="13"/>
        <v>0</v>
      </c>
      <c r="AE17" s="38">
        <f t="shared" si="13"/>
        <v>0</v>
      </c>
      <c r="AF17" s="38">
        <f t="shared" si="13"/>
        <v>0</v>
      </c>
      <c r="AG17" s="38">
        <f t="shared" si="13"/>
        <v>0</v>
      </c>
      <c r="AH17" s="38">
        <f t="shared" si="13"/>
        <v>0</v>
      </c>
      <c r="AI17" s="38">
        <f t="shared" si="13"/>
        <v>0</v>
      </c>
      <c r="AJ17" s="38">
        <f t="shared" si="13"/>
        <v>0</v>
      </c>
      <c r="AK17" s="38">
        <f t="shared" si="13"/>
        <v>0</v>
      </c>
      <c r="AL17" s="38" t="s">
        <v>215</v>
      </c>
      <c r="AM17" s="38">
        <f aca="true" t="shared" si="14" ref="AM17:AV17">AM18+AM19+AM20</f>
        <v>0</v>
      </c>
      <c r="AN17" s="38">
        <f t="shared" si="14"/>
        <v>0</v>
      </c>
      <c r="AO17" s="38">
        <f t="shared" si="14"/>
        <v>0</v>
      </c>
      <c r="AP17" s="38">
        <f t="shared" si="14"/>
        <v>0</v>
      </c>
      <c r="AQ17" s="38">
        <f t="shared" si="14"/>
        <v>0</v>
      </c>
      <c r="AR17" s="38">
        <f t="shared" si="14"/>
        <v>0</v>
      </c>
      <c r="AS17" s="38">
        <f t="shared" si="14"/>
        <v>0</v>
      </c>
      <c r="AT17" s="38">
        <f t="shared" si="14"/>
        <v>0</v>
      </c>
      <c r="AU17" s="38">
        <f t="shared" si="14"/>
        <v>0</v>
      </c>
      <c r="AV17" s="38">
        <f t="shared" si="14"/>
        <v>0</v>
      </c>
      <c r="AW17" s="38"/>
      <c r="AX17" s="38" t="s">
        <v>205</v>
      </c>
      <c r="AY17" s="59" t="s">
        <v>205</v>
      </c>
      <c r="AZ17" t="e">
        <f t="shared" si="2"/>
        <v>#VALUE!</v>
      </c>
      <c r="BC17" t="e">
        <f t="shared" si="3"/>
        <v>#VALUE!</v>
      </c>
    </row>
    <row r="18" spans="1:55" ht="24">
      <c r="A18" s="80"/>
      <c r="B18" s="9" t="s">
        <v>162</v>
      </c>
      <c r="C18" s="24" t="s">
        <v>163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1">
        <f t="shared" si="11"/>
        <v>0</v>
      </c>
      <c r="W18" s="5"/>
      <c r="X18" s="3"/>
      <c r="Y18" s="3"/>
      <c r="Z18" s="3" t="s">
        <v>176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>
        <v>0</v>
      </c>
      <c r="AV18" s="3">
        <v>0</v>
      </c>
      <c r="AW18" s="3"/>
      <c r="AX18" s="3" t="s">
        <v>176</v>
      </c>
      <c r="AY18" s="58" t="s">
        <v>176</v>
      </c>
      <c r="AZ18" t="e">
        <f t="shared" si="2"/>
        <v>#VALUE!</v>
      </c>
      <c r="BC18" t="e">
        <f t="shared" si="3"/>
        <v>#VALUE!</v>
      </c>
    </row>
    <row r="19" spans="1:55" ht="12.75">
      <c r="A19" s="80"/>
      <c r="B19" s="9" t="s">
        <v>164</v>
      </c>
      <c r="C19" s="24" t="s">
        <v>32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 t="s">
        <v>176</v>
      </c>
      <c r="V19" s="31">
        <f t="shared" si="11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>
        <v>0</v>
      </c>
      <c r="AW19" s="3"/>
      <c r="AX19" s="3">
        <f>SUM(W19:AW19)</f>
        <v>0</v>
      </c>
      <c r="AY19" s="58">
        <f>SUM(W19:AV19)</f>
        <v>0</v>
      </c>
      <c r="AZ19">
        <f t="shared" si="2"/>
        <v>0</v>
      </c>
      <c r="BC19">
        <f t="shared" si="3"/>
        <v>0</v>
      </c>
    </row>
    <row r="20" spans="1:55" ht="12.75">
      <c r="A20" s="80"/>
      <c r="B20" s="9" t="s">
        <v>165</v>
      </c>
      <c r="C20" s="24" t="s">
        <v>143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>
        <f t="shared" si="11"/>
        <v>0</v>
      </c>
      <c r="W20" s="5"/>
      <c r="X20" s="3"/>
      <c r="Y20" s="3"/>
      <c r="Z20" s="3"/>
      <c r="AA20" s="3"/>
      <c r="AB20" s="3" t="s">
        <v>176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/>
      <c r="AX20" s="3" t="s">
        <v>176</v>
      </c>
      <c r="AY20" s="58" t="s">
        <v>176</v>
      </c>
      <c r="AZ20" t="e">
        <f t="shared" si="2"/>
        <v>#VALUE!</v>
      </c>
      <c r="BC20" t="e">
        <f t="shared" si="3"/>
        <v>#VALUE!</v>
      </c>
    </row>
    <row r="21" spans="1:55" ht="36">
      <c r="A21" s="80"/>
      <c r="B21" s="43" t="s">
        <v>40</v>
      </c>
      <c r="C21" s="44" t="s">
        <v>148</v>
      </c>
      <c r="D21" s="38">
        <f aca="true" t="shared" si="15" ref="D21:T21">D22+D23+D24</f>
        <v>0</v>
      </c>
      <c r="E21" s="38">
        <f t="shared" si="15"/>
        <v>0</v>
      </c>
      <c r="F21" s="38">
        <f t="shared" si="15"/>
        <v>0</v>
      </c>
      <c r="G21" s="38">
        <f t="shared" si="15"/>
        <v>0</v>
      </c>
      <c r="H21" s="38">
        <f t="shared" si="15"/>
        <v>0</v>
      </c>
      <c r="I21" s="38">
        <f t="shared" si="15"/>
        <v>0</v>
      </c>
      <c r="J21" s="38">
        <f t="shared" si="15"/>
        <v>0</v>
      </c>
      <c r="K21" s="38">
        <f t="shared" si="15"/>
        <v>0</v>
      </c>
      <c r="L21" s="38">
        <f t="shared" si="15"/>
        <v>0</v>
      </c>
      <c r="M21" s="38">
        <f t="shared" si="15"/>
        <v>0</v>
      </c>
      <c r="N21" s="38">
        <f t="shared" si="15"/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  <c r="S21" s="38">
        <f t="shared" si="15"/>
        <v>0</v>
      </c>
      <c r="T21" s="38">
        <f t="shared" si="15"/>
        <v>0</v>
      </c>
      <c r="U21" s="38">
        <v>1</v>
      </c>
      <c r="V21" s="39">
        <f t="shared" si="11"/>
        <v>1</v>
      </c>
      <c r="W21" s="40">
        <f>W22+W23+W24</f>
        <v>0</v>
      </c>
      <c r="X21" s="38">
        <f>X22+X23+X24</f>
        <v>0</v>
      </c>
      <c r="Y21" s="38">
        <f>Y22+Y23+Y24</f>
        <v>0</v>
      </c>
      <c r="Z21" s="38">
        <v>1</v>
      </c>
      <c r="AA21" s="38">
        <f aca="true" t="shared" si="16" ref="AA21:AI21">AA22+AA23+AA24</f>
        <v>0</v>
      </c>
      <c r="AB21" s="38">
        <f t="shared" si="16"/>
        <v>0</v>
      </c>
      <c r="AC21" s="38">
        <f t="shared" si="16"/>
        <v>0</v>
      </c>
      <c r="AD21" s="38">
        <f t="shared" si="16"/>
        <v>0</v>
      </c>
      <c r="AE21" s="38">
        <f t="shared" si="16"/>
        <v>0</v>
      </c>
      <c r="AF21" s="38">
        <f t="shared" si="16"/>
        <v>0</v>
      </c>
      <c r="AG21" s="38">
        <f t="shared" si="16"/>
        <v>0</v>
      </c>
      <c r="AH21" s="38">
        <f t="shared" si="16"/>
        <v>0</v>
      </c>
      <c r="AI21" s="38">
        <f t="shared" si="16"/>
        <v>0</v>
      </c>
      <c r="AJ21" s="38">
        <v>1</v>
      </c>
      <c r="AK21" s="38">
        <f>AK22+AK23+AK24</f>
        <v>0</v>
      </c>
      <c r="AL21" s="38" t="s">
        <v>215</v>
      </c>
      <c r="AM21" s="38">
        <f aca="true" t="shared" si="17" ref="AM21:AV21">AM22+AM23+AM24</f>
        <v>0</v>
      </c>
      <c r="AN21" s="38">
        <f t="shared" si="17"/>
        <v>0</v>
      </c>
      <c r="AO21" s="38">
        <f t="shared" si="17"/>
        <v>0</v>
      </c>
      <c r="AP21" s="38">
        <f t="shared" si="17"/>
        <v>0</v>
      </c>
      <c r="AQ21" s="38">
        <f t="shared" si="17"/>
        <v>0</v>
      </c>
      <c r="AR21" s="38">
        <f t="shared" si="17"/>
        <v>0</v>
      </c>
      <c r="AS21" s="38">
        <f t="shared" si="17"/>
        <v>0</v>
      </c>
      <c r="AT21" s="38">
        <f t="shared" si="17"/>
        <v>0</v>
      </c>
      <c r="AU21" s="38">
        <f t="shared" si="17"/>
        <v>0</v>
      </c>
      <c r="AV21" s="38">
        <f t="shared" si="17"/>
        <v>0</v>
      </c>
      <c r="AW21" s="38"/>
      <c r="AX21" s="38" t="s">
        <v>215</v>
      </c>
      <c r="AY21" s="59" t="s">
        <v>215</v>
      </c>
      <c r="AZ21" t="e">
        <f t="shared" si="2"/>
        <v>#VALUE!</v>
      </c>
      <c r="BC21" t="e">
        <f t="shared" si="3"/>
        <v>#VALUE!</v>
      </c>
    </row>
    <row r="22" spans="1:56" ht="36">
      <c r="A22" s="80"/>
      <c r="B22" s="9" t="s">
        <v>42</v>
      </c>
      <c r="C22" s="24" t="s">
        <v>151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1">
        <f t="shared" si="11"/>
        <v>0</v>
      </c>
      <c r="W22" s="5"/>
      <c r="X22" s="3"/>
      <c r="Y22" s="3"/>
      <c r="Z22" s="3" t="s">
        <v>176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>
        <v>0</v>
      </c>
      <c r="AV22" s="3">
        <v>0</v>
      </c>
      <c r="AW22" s="3"/>
      <c r="AX22" s="3" t="s">
        <v>176</v>
      </c>
      <c r="AY22" s="58" t="s">
        <v>176</v>
      </c>
      <c r="AZ22" t="e">
        <f t="shared" si="2"/>
        <v>#VALUE!</v>
      </c>
      <c r="BC22" t="e">
        <f t="shared" si="3"/>
        <v>#VALUE!</v>
      </c>
      <c r="BD22" t="e">
        <f>BC22+'3 курс '!BC46</f>
        <v>#VALUE!</v>
      </c>
    </row>
    <row r="23" spans="1:55" ht="12.75">
      <c r="A23" s="80"/>
      <c r="B23" s="9" t="s">
        <v>43</v>
      </c>
      <c r="C23" s="24" t="s">
        <v>32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 t="s">
        <v>176</v>
      </c>
      <c r="V23" s="31" t="s">
        <v>176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/>
      <c r="AX23" s="3">
        <f>SUM(W23:AW23)</f>
        <v>0</v>
      </c>
      <c r="AY23" s="58">
        <f>SUM(W23:AV23)</f>
        <v>0</v>
      </c>
      <c r="AZ23" t="e">
        <f t="shared" si="2"/>
        <v>#VALUE!</v>
      </c>
      <c r="BC23" t="e">
        <f t="shared" si="3"/>
        <v>#VALUE!</v>
      </c>
    </row>
    <row r="24" spans="1:55" ht="12.75">
      <c r="A24" s="80"/>
      <c r="B24" s="9" t="s">
        <v>44</v>
      </c>
      <c r="C24" s="24" t="s">
        <v>143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1">
        <f>SUM(D24:U24)</f>
        <v>0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 t="s">
        <v>176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>
        <v>0</v>
      </c>
      <c r="AV24" s="3">
        <v>0</v>
      </c>
      <c r="AW24" s="3"/>
      <c r="AX24" s="3" t="s">
        <v>176</v>
      </c>
      <c r="AY24" s="58" t="s">
        <v>176</v>
      </c>
      <c r="AZ24" t="e">
        <f t="shared" si="2"/>
        <v>#VALUE!</v>
      </c>
      <c r="BC24" t="e">
        <f t="shared" si="3"/>
        <v>#VALUE!</v>
      </c>
    </row>
    <row r="25" spans="1:55" s="47" customFormat="1" ht="12.75">
      <c r="A25" s="80"/>
      <c r="B25" s="45" t="s">
        <v>170</v>
      </c>
      <c r="C25" s="8" t="s">
        <v>171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1">
        <f>SUM(D25:U25)</f>
        <v>0</v>
      </c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0</v>
      </c>
      <c r="AV25" s="6">
        <v>0</v>
      </c>
      <c r="AW25" s="6"/>
      <c r="AX25" s="6">
        <f>SUM(W25:AW25)</f>
        <v>0</v>
      </c>
      <c r="AY25" s="58">
        <f>SUM(W25:AV25)</f>
        <v>0</v>
      </c>
      <c r="AZ25" s="47">
        <f t="shared" si="2"/>
        <v>0</v>
      </c>
      <c r="BC25" s="47">
        <f t="shared" si="3"/>
        <v>0</v>
      </c>
    </row>
    <row r="26" spans="1:51" s="47" customFormat="1" ht="24">
      <c r="A26" s="80"/>
      <c r="B26" s="64" t="s">
        <v>211</v>
      </c>
      <c r="C26" s="65" t="s">
        <v>212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31">
        <f>SUM(D26:U26)</f>
        <v>0</v>
      </c>
      <c r="W26" s="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 t="s">
        <v>213</v>
      </c>
      <c r="AR26" s="6" t="s">
        <v>213</v>
      </c>
      <c r="AS26" s="6" t="s">
        <v>213</v>
      </c>
      <c r="AT26" s="6" t="s">
        <v>213</v>
      </c>
      <c r="AU26" s="6" t="s">
        <v>214</v>
      </c>
      <c r="AV26" s="6" t="s">
        <v>214</v>
      </c>
      <c r="AW26" s="6"/>
      <c r="AX26" s="6">
        <f>SUM(W26:AW26)</f>
        <v>0</v>
      </c>
      <c r="AY26" s="58"/>
    </row>
    <row r="27" spans="1:55" ht="13.5" thickBot="1">
      <c r="A27" s="81"/>
      <c r="B27" s="85" t="s">
        <v>22</v>
      </c>
      <c r="C27" s="85"/>
      <c r="D27" s="33">
        <f>D11+D9+D6</f>
        <v>0</v>
      </c>
      <c r="E27" s="33">
        <f aca="true" t="shared" si="18" ref="E27:U27">E11+E9+E6</f>
        <v>0</v>
      </c>
      <c r="F27" s="33">
        <f t="shared" si="18"/>
        <v>0</v>
      </c>
      <c r="G27" s="33">
        <f t="shared" si="18"/>
        <v>0</v>
      </c>
      <c r="H27" s="33">
        <f t="shared" si="18"/>
        <v>0</v>
      </c>
      <c r="I27" s="33">
        <f t="shared" si="18"/>
        <v>0</v>
      </c>
      <c r="J27" s="33">
        <f t="shared" si="18"/>
        <v>0</v>
      </c>
      <c r="K27" s="33">
        <f t="shared" si="18"/>
        <v>0</v>
      </c>
      <c r="L27" s="33">
        <f t="shared" si="18"/>
        <v>0</v>
      </c>
      <c r="M27" s="33">
        <f t="shared" si="18"/>
        <v>0</v>
      </c>
      <c r="N27" s="33">
        <f t="shared" si="18"/>
        <v>0</v>
      </c>
      <c r="O27" s="33">
        <f t="shared" si="18"/>
        <v>0</v>
      </c>
      <c r="P27" s="33">
        <f t="shared" si="18"/>
        <v>0</v>
      </c>
      <c r="Q27" s="33">
        <f t="shared" si="18"/>
        <v>0</v>
      </c>
      <c r="R27" s="33">
        <f t="shared" si="18"/>
        <v>0</v>
      </c>
      <c r="S27" s="33">
        <f t="shared" si="18"/>
        <v>0</v>
      </c>
      <c r="T27" s="33">
        <f t="shared" si="18"/>
        <v>0</v>
      </c>
      <c r="U27" s="33">
        <f t="shared" si="18"/>
        <v>5</v>
      </c>
      <c r="V27" s="34">
        <f>SUM(D27:U27)</f>
        <v>5</v>
      </c>
      <c r="W27" s="17"/>
      <c r="X27" s="2">
        <f>X11+X9+X6</f>
        <v>0</v>
      </c>
      <c r="Y27" s="2">
        <f aca="true" t="shared" si="19" ref="Y27:AW27">Y11+Y9+Y6</f>
        <v>0</v>
      </c>
      <c r="Z27" s="2">
        <f t="shared" si="19"/>
        <v>6</v>
      </c>
      <c r="AA27" s="2">
        <f t="shared" si="19"/>
        <v>0</v>
      </c>
      <c r="AB27" s="2">
        <f t="shared" si="19"/>
        <v>1</v>
      </c>
      <c r="AC27" s="2">
        <f t="shared" si="19"/>
        <v>0</v>
      </c>
      <c r="AD27" s="2">
        <f t="shared" si="19"/>
        <v>0</v>
      </c>
      <c r="AE27" s="2">
        <f t="shared" si="19"/>
        <v>0</v>
      </c>
      <c r="AF27" s="2">
        <f t="shared" si="19"/>
        <v>1</v>
      </c>
      <c r="AG27" s="2">
        <f t="shared" si="19"/>
        <v>0</v>
      </c>
      <c r="AH27" s="2">
        <f t="shared" si="19"/>
        <v>0</v>
      </c>
      <c r="AI27" s="2">
        <f t="shared" si="19"/>
        <v>0</v>
      </c>
      <c r="AJ27" s="2">
        <f t="shared" si="19"/>
        <v>1</v>
      </c>
      <c r="AK27" s="2">
        <f t="shared" si="19"/>
        <v>0</v>
      </c>
      <c r="AL27" s="2">
        <f t="shared" si="19"/>
        <v>0</v>
      </c>
      <c r="AM27" s="2">
        <f t="shared" si="19"/>
        <v>0</v>
      </c>
      <c r="AN27" s="2">
        <f t="shared" si="19"/>
        <v>0</v>
      </c>
      <c r="AO27" s="2">
        <f t="shared" si="19"/>
        <v>0</v>
      </c>
      <c r="AP27" s="2">
        <f t="shared" si="19"/>
        <v>0</v>
      </c>
      <c r="AQ27" s="2">
        <f t="shared" si="19"/>
        <v>0</v>
      </c>
      <c r="AR27" s="2">
        <f t="shared" si="19"/>
        <v>0</v>
      </c>
      <c r="AS27" s="2">
        <f t="shared" si="19"/>
        <v>0</v>
      </c>
      <c r="AT27" s="2">
        <f t="shared" si="19"/>
        <v>0</v>
      </c>
      <c r="AU27" s="2">
        <f t="shared" si="19"/>
        <v>0</v>
      </c>
      <c r="AV27" s="2">
        <f t="shared" si="19"/>
        <v>0</v>
      </c>
      <c r="AW27" s="2">
        <f t="shared" si="19"/>
        <v>0</v>
      </c>
      <c r="AX27" s="2">
        <v>9</v>
      </c>
      <c r="AY27" s="56" t="s">
        <v>219</v>
      </c>
      <c r="AZ27">
        <f>V27+AY27</f>
        <v>42623</v>
      </c>
      <c r="BA27" s="12">
        <f>AZ27/22</f>
        <v>1937.409090909091</v>
      </c>
      <c r="BB27" s="14"/>
      <c r="BC27">
        <f>AY27+V27</f>
        <v>42623</v>
      </c>
    </row>
    <row r="37" spans="25:52" ht="12.75"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61"/>
      <c r="AZ37" s="13"/>
    </row>
    <row r="38" spans="25:52" ht="12.75"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61"/>
      <c r="AZ38" s="13"/>
    </row>
    <row r="39" spans="25:52" ht="12.75"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62"/>
      <c r="AZ39" s="13"/>
    </row>
    <row r="40" spans="25:51" ht="12.75"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63"/>
    </row>
    <row r="41" spans="25:51" ht="12.75"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61"/>
    </row>
  </sheetData>
  <sheetProtection/>
  <mergeCells count="16">
    <mergeCell ref="AF1:AI1"/>
    <mergeCell ref="AK1:AM1"/>
    <mergeCell ref="B1:B5"/>
    <mergeCell ref="C1:C5"/>
    <mergeCell ref="E1:H1"/>
    <mergeCell ref="J1:L1"/>
    <mergeCell ref="A1:A27"/>
    <mergeCell ref="B27:C27"/>
    <mergeCell ref="AY1:AY5"/>
    <mergeCell ref="I2:AX2"/>
    <mergeCell ref="AO1:AR1"/>
    <mergeCell ref="AS1:AV1"/>
    <mergeCell ref="N1:P1"/>
    <mergeCell ref="R1:U1"/>
    <mergeCell ref="X1:Z1"/>
    <mergeCell ref="AB1:AD1"/>
  </mergeCells>
  <printOptions/>
  <pageMargins left="0.75" right="0.75" top="0.5" bottom="0.46" header="0.28" footer="0.24"/>
  <pageSetup fitToHeight="0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46.625" style="0" customWidth="1"/>
  </cols>
  <sheetData>
    <row r="1" ht="18.75">
      <c r="A1" s="111" t="s">
        <v>225</v>
      </c>
    </row>
    <row r="2" ht="15.75">
      <c r="A2" s="112"/>
    </row>
    <row r="3" ht="15.75">
      <c r="A3" s="112" t="s">
        <v>226</v>
      </c>
    </row>
    <row r="4" ht="15.75">
      <c r="A4" s="112" t="s">
        <v>227</v>
      </c>
    </row>
    <row r="5" ht="15.75">
      <c r="A5" s="112"/>
    </row>
    <row r="6" ht="15.75">
      <c r="A6" s="112" t="s">
        <v>228</v>
      </c>
    </row>
    <row r="7" ht="15.75">
      <c r="A7" s="112" t="s">
        <v>229</v>
      </c>
    </row>
    <row r="8" ht="18.75">
      <c r="A8" s="113" t="s">
        <v>230</v>
      </c>
    </row>
    <row r="9" ht="18.75">
      <c r="A9" s="113" t="s">
        <v>231</v>
      </c>
    </row>
    <row r="10" ht="18.75">
      <c r="A10" s="113" t="s">
        <v>232</v>
      </c>
    </row>
    <row r="11" ht="20.25">
      <c r="A11" s="114" t="s">
        <v>233</v>
      </c>
    </row>
    <row r="12" ht="20.25">
      <c r="A12" s="114" t="s">
        <v>234</v>
      </c>
    </row>
    <row r="13" ht="20.25">
      <c r="A13" s="114"/>
    </row>
    <row r="14" ht="18.75">
      <c r="A14" s="113" t="s">
        <v>235</v>
      </c>
    </row>
    <row r="15" ht="20.25">
      <c r="A15" s="114" t="s">
        <v>236</v>
      </c>
    </row>
    <row r="16" ht="20.25">
      <c r="A16" s="114"/>
    </row>
    <row r="17" ht="20.25">
      <c r="A17" s="114"/>
    </row>
    <row r="18" ht="20.25">
      <c r="A18" s="114"/>
    </row>
    <row r="19" ht="18.75">
      <c r="A19" s="115"/>
    </row>
    <row r="20" ht="18.75">
      <c r="A20" s="116"/>
    </row>
    <row r="21" ht="15.75">
      <c r="A21" s="117" t="s">
        <v>237</v>
      </c>
    </row>
    <row r="22" ht="15.75">
      <c r="A22" s="117" t="s">
        <v>238</v>
      </c>
    </row>
    <row r="23" ht="15.75">
      <c r="A23" s="117" t="s">
        <v>239</v>
      </c>
    </row>
    <row r="24" ht="15.75">
      <c r="A24" s="117" t="s">
        <v>240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2016-05-25T22:46:26Z</cp:lastPrinted>
  <dcterms:created xsi:type="dcterms:W3CDTF">2010-11-18T12:22:24Z</dcterms:created>
  <dcterms:modified xsi:type="dcterms:W3CDTF">2017-01-26T13:42:34Z</dcterms:modified>
  <cp:category/>
  <cp:version/>
  <cp:contentType/>
  <cp:contentStatus/>
</cp:coreProperties>
</file>